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marti013\Desktop\Mock Data\"/>
    </mc:Choice>
  </mc:AlternateContent>
  <bookViews>
    <workbookView xWindow="0" yWindow="0" windowWidth="19200" windowHeight="7200" tabRatio="823"/>
  </bookViews>
  <sheets>
    <sheet name="Budget Comparison" sheetId="4" r:id="rId1"/>
    <sheet name="Project Budget Status" sheetId="14" r:id="rId2"/>
    <sheet name="Presentation Data" sheetId="15" state="veryHidden" r:id="rId3"/>
    <sheet name="Customer_Data" sheetId="1" r:id="rId4"/>
    <sheet name="Employee_Hours" sheetId="5" r:id="rId5"/>
    <sheet name="Sheet1" sheetId="16" state="veryHidden" r:id="rId6"/>
  </sheets>
  <definedNames>
    <definedName name="_xlnm._FilterDatabase" localSheetId="3" hidden="1">Customer_Data!$A$1:$F$43</definedName>
    <definedName name="area">Customer_Data!#REF!</definedName>
  </definedNames>
  <calcPr calcId="162913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4" l="1"/>
  <c r="N43" i="4"/>
  <c r="N42" i="4"/>
  <c r="N41" i="4"/>
  <c r="N40" i="4"/>
  <c r="N39" i="4"/>
  <c r="N38" i="4"/>
  <c r="N37" i="4"/>
  <c r="N35" i="4"/>
  <c r="N34" i="4"/>
  <c r="N33" i="4"/>
  <c r="N32" i="4"/>
  <c r="N30" i="4"/>
  <c r="N29" i="4"/>
  <c r="N28" i="4"/>
  <c r="N27" i="4"/>
  <c r="N25" i="4"/>
  <c r="N24" i="4"/>
  <c r="N23" i="4"/>
  <c r="N22" i="4"/>
  <c r="N17" i="4"/>
  <c r="N16" i="4"/>
  <c r="N15" i="4"/>
  <c r="K16" i="15" l="1"/>
  <c r="L16" i="15"/>
  <c r="M16" i="15"/>
  <c r="N16" i="15"/>
  <c r="O16" i="15"/>
  <c r="O15" i="15"/>
  <c r="N15" i="15"/>
  <c r="M15" i="15"/>
  <c r="L15" i="15"/>
  <c r="K15" i="15"/>
  <c r="O14" i="15"/>
  <c r="L14" i="15"/>
  <c r="M14" i="15"/>
  <c r="N14" i="15"/>
  <c r="K14" i="15"/>
  <c r="I5" i="5"/>
  <c r="I9" i="5"/>
  <c r="I13" i="5"/>
  <c r="I17" i="5"/>
  <c r="I21" i="5"/>
  <c r="I25" i="5"/>
  <c r="I29" i="5"/>
  <c r="I33" i="5"/>
  <c r="I37" i="5"/>
  <c r="I41" i="5"/>
  <c r="I45" i="5"/>
  <c r="I49" i="5"/>
  <c r="I53" i="5"/>
  <c r="I57" i="5"/>
  <c r="I61" i="5"/>
  <c r="I65" i="5"/>
  <c r="I69" i="5"/>
  <c r="I73" i="5"/>
  <c r="I77" i="5"/>
  <c r="I81" i="5"/>
  <c r="I85" i="5"/>
  <c r="I89" i="5"/>
  <c r="I93" i="5"/>
  <c r="I97" i="5"/>
  <c r="I101" i="5"/>
  <c r="I105" i="5"/>
  <c r="I109" i="5"/>
  <c r="I113" i="5"/>
  <c r="I117" i="5"/>
  <c r="I121" i="5"/>
  <c r="I125" i="5"/>
  <c r="I129" i="5"/>
  <c r="I133" i="5"/>
  <c r="I137" i="5"/>
  <c r="I141" i="5"/>
  <c r="I145" i="5"/>
  <c r="I149" i="5"/>
  <c r="I153" i="5"/>
  <c r="I157" i="5"/>
  <c r="H2" i="5"/>
  <c r="I2" i="5" s="1"/>
  <c r="H3" i="5"/>
  <c r="I3" i="5" s="1"/>
  <c r="H4" i="5"/>
  <c r="I4" i="5" s="1"/>
  <c r="H5" i="5"/>
  <c r="H6" i="5"/>
  <c r="I6" i="5" s="1"/>
  <c r="H7" i="5"/>
  <c r="I7" i="5" s="1"/>
  <c r="H8" i="5"/>
  <c r="I8" i="5" s="1"/>
  <c r="H9" i="5"/>
  <c r="H10" i="5"/>
  <c r="I10" i="5" s="1"/>
  <c r="H11" i="5"/>
  <c r="I11" i="5" s="1"/>
  <c r="H12" i="5"/>
  <c r="I12" i="5" s="1"/>
  <c r="H13" i="5"/>
  <c r="H14" i="5"/>
  <c r="I14" i="5" s="1"/>
  <c r="H15" i="5"/>
  <c r="I15" i="5" s="1"/>
  <c r="H16" i="5"/>
  <c r="I16" i="5" s="1"/>
  <c r="H17" i="5"/>
  <c r="H18" i="5"/>
  <c r="I18" i="5" s="1"/>
  <c r="H19" i="5"/>
  <c r="I19" i="5" s="1"/>
  <c r="H20" i="5"/>
  <c r="I20" i="5" s="1"/>
  <c r="H21" i="5"/>
  <c r="H22" i="5"/>
  <c r="I22" i="5" s="1"/>
  <c r="H23" i="5"/>
  <c r="I23" i="5" s="1"/>
  <c r="H24" i="5"/>
  <c r="I24" i="5" s="1"/>
  <c r="H25" i="5"/>
  <c r="H26" i="5"/>
  <c r="I26" i="5" s="1"/>
  <c r="H27" i="5"/>
  <c r="I27" i="5" s="1"/>
  <c r="H28" i="5"/>
  <c r="I28" i="5" s="1"/>
  <c r="H29" i="5"/>
  <c r="H30" i="5"/>
  <c r="I30" i="5" s="1"/>
  <c r="H31" i="5"/>
  <c r="I31" i="5" s="1"/>
  <c r="H32" i="5"/>
  <c r="I32" i="5" s="1"/>
  <c r="H33" i="5"/>
  <c r="H34" i="5"/>
  <c r="I34" i="5" s="1"/>
  <c r="H35" i="5"/>
  <c r="I35" i="5" s="1"/>
  <c r="H36" i="5"/>
  <c r="I36" i="5" s="1"/>
  <c r="H37" i="5"/>
  <c r="H38" i="5"/>
  <c r="I38" i="5" s="1"/>
  <c r="H39" i="5"/>
  <c r="I39" i="5" s="1"/>
  <c r="H40" i="5"/>
  <c r="I40" i="5" s="1"/>
  <c r="H41" i="5"/>
  <c r="H42" i="5"/>
  <c r="I42" i="5" s="1"/>
  <c r="H43" i="5"/>
  <c r="I43" i="5" s="1"/>
  <c r="H44" i="5"/>
  <c r="I44" i="5" s="1"/>
  <c r="H45" i="5"/>
  <c r="H46" i="5"/>
  <c r="I46" i="5" s="1"/>
  <c r="H47" i="5"/>
  <c r="I47" i="5" s="1"/>
  <c r="H48" i="5"/>
  <c r="I48" i="5" s="1"/>
  <c r="H49" i="5"/>
  <c r="H50" i="5"/>
  <c r="I50" i="5" s="1"/>
  <c r="H51" i="5"/>
  <c r="I51" i="5" s="1"/>
  <c r="H52" i="5"/>
  <c r="I52" i="5" s="1"/>
  <c r="H53" i="5"/>
  <c r="H54" i="5"/>
  <c r="I54" i="5" s="1"/>
  <c r="H55" i="5"/>
  <c r="I55" i="5" s="1"/>
  <c r="H56" i="5"/>
  <c r="I56" i="5" s="1"/>
  <c r="H57" i="5"/>
  <c r="H58" i="5"/>
  <c r="I58" i="5" s="1"/>
  <c r="H59" i="5"/>
  <c r="I59" i="5" s="1"/>
  <c r="H60" i="5"/>
  <c r="I60" i="5" s="1"/>
  <c r="H61" i="5"/>
  <c r="H62" i="5"/>
  <c r="I62" i="5" s="1"/>
  <c r="H63" i="5"/>
  <c r="I63" i="5" s="1"/>
  <c r="H64" i="5"/>
  <c r="I64" i="5" s="1"/>
  <c r="H65" i="5"/>
  <c r="H66" i="5"/>
  <c r="I66" i="5" s="1"/>
  <c r="H67" i="5"/>
  <c r="I67" i="5" s="1"/>
  <c r="H68" i="5"/>
  <c r="I68" i="5" s="1"/>
  <c r="H69" i="5"/>
  <c r="H70" i="5"/>
  <c r="I70" i="5" s="1"/>
  <c r="H71" i="5"/>
  <c r="I71" i="5" s="1"/>
  <c r="H72" i="5"/>
  <c r="I72" i="5" s="1"/>
  <c r="H73" i="5"/>
  <c r="H74" i="5"/>
  <c r="I74" i="5" s="1"/>
  <c r="H75" i="5"/>
  <c r="I75" i="5" s="1"/>
  <c r="H76" i="5"/>
  <c r="I76" i="5" s="1"/>
  <c r="H77" i="5"/>
  <c r="H78" i="5"/>
  <c r="I78" i="5" s="1"/>
  <c r="H79" i="5"/>
  <c r="I79" i="5" s="1"/>
  <c r="H80" i="5"/>
  <c r="I80" i="5" s="1"/>
  <c r="H81" i="5"/>
  <c r="H82" i="5"/>
  <c r="I82" i="5" s="1"/>
  <c r="H83" i="5"/>
  <c r="I83" i="5" s="1"/>
  <c r="H84" i="5"/>
  <c r="I84" i="5" s="1"/>
  <c r="H85" i="5"/>
  <c r="H86" i="5"/>
  <c r="I86" i="5" s="1"/>
  <c r="H87" i="5"/>
  <c r="I87" i="5" s="1"/>
  <c r="H88" i="5"/>
  <c r="I88" i="5" s="1"/>
  <c r="H89" i="5"/>
  <c r="H90" i="5"/>
  <c r="I90" i="5" s="1"/>
  <c r="H91" i="5"/>
  <c r="I91" i="5" s="1"/>
  <c r="H92" i="5"/>
  <c r="I92" i="5" s="1"/>
  <c r="H93" i="5"/>
  <c r="H94" i="5"/>
  <c r="I94" i="5" s="1"/>
  <c r="H95" i="5"/>
  <c r="I95" i="5" s="1"/>
  <c r="H96" i="5"/>
  <c r="I96" i="5" s="1"/>
  <c r="H97" i="5"/>
  <c r="H98" i="5"/>
  <c r="I98" i="5" s="1"/>
  <c r="H99" i="5"/>
  <c r="I99" i="5" s="1"/>
  <c r="H100" i="5"/>
  <c r="I100" i="5" s="1"/>
  <c r="H101" i="5"/>
  <c r="H102" i="5"/>
  <c r="I102" i="5" s="1"/>
  <c r="H103" i="5"/>
  <c r="I103" i="5" s="1"/>
  <c r="H104" i="5"/>
  <c r="I104" i="5" s="1"/>
  <c r="H105" i="5"/>
  <c r="H106" i="5"/>
  <c r="I106" i="5" s="1"/>
  <c r="H107" i="5"/>
  <c r="I107" i="5" s="1"/>
  <c r="H108" i="5"/>
  <c r="I108" i="5" s="1"/>
  <c r="H109" i="5"/>
  <c r="H110" i="5"/>
  <c r="I110" i="5" s="1"/>
  <c r="H111" i="5"/>
  <c r="I111" i="5" s="1"/>
  <c r="H112" i="5"/>
  <c r="I112" i="5" s="1"/>
  <c r="H113" i="5"/>
  <c r="H114" i="5"/>
  <c r="I114" i="5" s="1"/>
  <c r="H115" i="5"/>
  <c r="I115" i="5" s="1"/>
  <c r="H116" i="5"/>
  <c r="I116" i="5" s="1"/>
  <c r="H117" i="5"/>
  <c r="H118" i="5"/>
  <c r="I118" i="5" s="1"/>
  <c r="H119" i="5"/>
  <c r="I119" i="5" s="1"/>
  <c r="H120" i="5"/>
  <c r="I120" i="5" s="1"/>
  <c r="H121" i="5"/>
  <c r="H122" i="5"/>
  <c r="I122" i="5" s="1"/>
  <c r="H123" i="5"/>
  <c r="I123" i="5" s="1"/>
  <c r="H124" i="5"/>
  <c r="I124" i="5" s="1"/>
  <c r="H125" i="5"/>
  <c r="H126" i="5"/>
  <c r="I126" i="5" s="1"/>
  <c r="H127" i="5"/>
  <c r="I127" i="5" s="1"/>
  <c r="H128" i="5"/>
  <c r="I128" i="5" s="1"/>
  <c r="H129" i="5"/>
  <c r="H130" i="5"/>
  <c r="I130" i="5" s="1"/>
  <c r="H131" i="5"/>
  <c r="I131" i="5" s="1"/>
  <c r="H132" i="5"/>
  <c r="I132" i="5" s="1"/>
  <c r="H133" i="5"/>
  <c r="H134" i="5"/>
  <c r="I134" i="5" s="1"/>
  <c r="H135" i="5"/>
  <c r="I135" i="5" s="1"/>
  <c r="H136" i="5"/>
  <c r="I136" i="5" s="1"/>
  <c r="H137" i="5"/>
  <c r="H138" i="5"/>
  <c r="I138" i="5" s="1"/>
  <c r="H139" i="5"/>
  <c r="I139" i="5" s="1"/>
  <c r="H140" i="5"/>
  <c r="I140" i="5" s="1"/>
  <c r="H141" i="5"/>
  <c r="H142" i="5"/>
  <c r="I142" i="5" s="1"/>
  <c r="H143" i="5"/>
  <c r="I143" i="5" s="1"/>
  <c r="H144" i="5"/>
  <c r="I144" i="5" s="1"/>
  <c r="H145" i="5"/>
  <c r="H146" i="5"/>
  <c r="I146" i="5" s="1"/>
  <c r="H147" i="5"/>
  <c r="I147" i="5" s="1"/>
  <c r="H148" i="5"/>
  <c r="I148" i="5" s="1"/>
  <c r="H149" i="5"/>
  <c r="H150" i="5"/>
  <c r="I150" i="5" s="1"/>
  <c r="H151" i="5"/>
  <c r="I151" i="5" s="1"/>
  <c r="H152" i="5"/>
  <c r="I152" i="5" s="1"/>
  <c r="H153" i="5"/>
  <c r="H154" i="5"/>
  <c r="I154" i="5" s="1"/>
  <c r="H155" i="5"/>
  <c r="I155" i="5" s="1"/>
  <c r="H156" i="5"/>
  <c r="I156" i="5" s="1"/>
  <c r="H157" i="5"/>
  <c r="H158" i="5"/>
  <c r="I158" i="5" s="1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I28" i="1" l="1"/>
  <c r="I39" i="1"/>
  <c r="I16" i="1"/>
  <c r="I29" i="1"/>
  <c r="I40" i="1"/>
  <c r="I61" i="1"/>
  <c r="I17" i="1"/>
  <c r="I10" i="1"/>
  <c r="I55" i="1"/>
  <c r="I5" i="1"/>
  <c r="I30" i="1"/>
  <c r="I41" i="1"/>
  <c r="I62" i="1"/>
  <c r="I18" i="1"/>
  <c r="I11" i="1"/>
  <c r="I46" i="1"/>
  <c r="I56" i="1"/>
  <c r="I23" i="1"/>
  <c r="I35" i="1"/>
  <c r="I6" i="1"/>
  <c r="I31" i="1"/>
  <c r="I42" i="1"/>
  <c r="I63" i="1"/>
  <c r="I19" i="1"/>
  <c r="I12" i="1"/>
  <c r="I47" i="1"/>
  <c r="I57" i="1"/>
  <c r="I24" i="1"/>
  <c r="I2" i="1"/>
  <c r="I36" i="1"/>
  <c r="I7" i="1"/>
  <c r="I32" i="1"/>
  <c r="I43" i="1"/>
  <c r="I64" i="1"/>
  <c r="I20" i="1"/>
  <c r="I13" i="1"/>
  <c r="I52" i="1"/>
  <c r="I48" i="1"/>
  <c r="I58" i="1"/>
  <c r="I25" i="1"/>
  <c r="I3" i="1"/>
  <c r="I37" i="1"/>
  <c r="I8" i="1"/>
  <c r="I33" i="1"/>
  <c r="I44" i="1"/>
  <c r="I65" i="1"/>
  <c r="I21" i="1"/>
  <c r="I14" i="1"/>
  <c r="I53" i="1"/>
  <c r="I49" i="1"/>
  <c r="I59" i="1"/>
  <c r="I26" i="1"/>
  <c r="I4" i="1"/>
  <c r="I51" i="1"/>
  <c r="I38" i="1"/>
  <c r="I9" i="1"/>
  <c r="I34" i="1"/>
  <c r="I45" i="1"/>
  <c r="I66" i="1"/>
  <c r="I22" i="1"/>
  <c r="I15" i="1"/>
  <c r="I54" i="1"/>
  <c r="I50" i="1"/>
  <c r="I60" i="1"/>
  <c r="I27" i="1"/>
  <c r="I280" i="1"/>
  <c r="I363" i="1"/>
  <c r="I281" i="1"/>
  <c r="I364" i="1"/>
  <c r="I251" i="1"/>
  <c r="I113" i="1"/>
  <c r="I282" i="1"/>
  <c r="I365" i="1"/>
  <c r="I252" i="1"/>
  <c r="I145" i="1"/>
  <c r="I69" i="1"/>
  <c r="I347" i="1"/>
  <c r="I262" i="1"/>
  <c r="I132" i="1"/>
  <c r="I283" i="1"/>
  <c r="I366" i="1"/>
  <c r="I253" i="1"/>
  <c r="I146" i="1"/>
  <c r="I70" i="1"/>
  <c r="I348" i="1"/>
  <c r="I191" i="1"/>
  <c r="I263" i="1"/>
  <c r="I319" i="1"/>
  <c r="I226" i="1"/>
  <c r="I133" i="1"/>
  <c r="I105" i="1"/>
  <c r="I195" i="1"/>
  <c r="I284" i="1"/>
  <c r="I292" i="1"/>
  <c r="I183" i="1"/>
  <c r="I171" i="1"/>
  <c r="I367" i="1"/>
  <c r="I254" i="1"/>
  <c r="I147" i="1"/>
  <c r="I114" i="1"/>
  <c r="I384" i="1"/>
  <c r="I264" i="1"/>
  <c r="I320" i="1"/>
  <c r="I227" i="1"/>
  <c r="I134" i="1"/>
  <c r="I164" i="1"/>
  <c r="I106" i="1"/>
  <c r="I196" i="1"/>
  <c r="I285" i="1"/>
  <c r="I293" i="1"/>
  <c r="I306" i="1"/>
  <c r="I184" i="1"/>
  <c r="I172" i="1"/>
  <c r="I368" i="1"/>
  <c r="I255" i="1"/>
  <c r="I148" i="1"/>
  <c r="I115" i="1"/>
  <c r="I67" i="1"/>
  <c r="I89" i="1"/>
  <c r="I385" i="1"/>
  <c r="I126" i="1"/>
  <c r="I274" i="1"/>
  <c r="I265" i="1"/>
  <c r="I329" i="1"/>
  <c r="I321" i="1"/>
  <c r="I135" i="1"/>
  <c r="I154" i="1"/>
  <c r="I165" i="1"/>
  <c r="I300" i="1"/>
  <c r="I107" i="1"/>
  <c r="I197" i="1"/>
  <c r="I232" i="1"/>
  <c r="I335" i="1"/>
  <c r="I286" i="1"/>
  <c r="I294" i="1"/>
  <c r="I92" i="1"/>
  <c r="I307" i="1"/>
  <c r="I185" i="1"/>
  <c r="I341" i="1"/>
  <c r="I349" i="1"/>
  <c r="I173" i="1"/>
  <c r="I369" i="1"/>
  <c r="I375" i="1"/>
  <c r="I256" i="1"/>
  <c r="I207" i="1"/>
  <c r="I76" i="1"/>
  <c r="I149" i="1"/>
  <c r="I116" i="1"/>
  <c r="I68" i="1"/>
  <c r="I90" i="1"/>
  <c r="I81" i="1"/>
  <c r="I386" i="1"/>
  <c r="I127" i="1"/>
  <c r="I275" i="1"/>
  <c r="I213" i="1"/>
  <c r="I266" i="1"/>
  <c r="I330" i="1"/>
  <c r="I322" i="1"/>
  <c r="I136" i="1"/>
  <c r="I155" i="1"/>
  <c r="I166" i="1"/>
  <c r="I301" i="1"/>
  <c r="I108" i="1"/>
  <c r="I198" i="1"/>
  <c r="I233" i="1"/>
  <c r="I336" i="1"/>
  <c r="I238" i="1"/>
  <c r="I287" i="1"/>
  <c r="I295" i="1"/>
  <c r="I93" i="1"/>
  <c r="I218" i="1"/>
  <c r="I246" i="1"/>
  <c r="I71" i="1"/>
  <c r="I308" i="1"/>
  <c r="I186" i="1"/>
  <c r="I342" i="1"/>
  <c r="I350" i="1"/>
  <c r="I174" i="1"/>
  <c r="I370" i="1"/>
  <c r="I376" i="1"/>
  <c r="I257" i="1"/>
  <c r="I208" i="1"/>
  <c r="I77" i="1"/>
  <c r="I387" i="1"/>
  <c r="I128" i="1"/>
  <c r="I316" i="1"/>
  <c r="I276" i="1"/>
  <c r="I313" i="1"/>
  <c r="I214" i="1"/>
  <c r="I267" i="1"/>
  <c r="I331" i="1"/>
  <c r="I323" i="1"/>
  <c r="I160" i="1"/>
  <c r="I137" i="1"/>
  <c r="I156" i="1"/>
  <c r="I167" i="1"/>
  <c r="I141" i="1"/>
  <c r="I359" i="1"/>
  <c r="I302" i="1"/>
  <c r="I109" i="1"/>
  <c r="I199" i="1"/>
  <c r="I179" i="1"/>
  <c r="I234" i="1"/>
  <c r="I337" i="1"/>
  <c r="I355" i="1"/>
  <c r="I239" i="1"/>
  <c r="I288" i="1"/>
  <c r="I296" i="1"/>
  <c r="I150" i="1"/>
  <c r="I94" i="1"/>
  <c r="I219" i="1"/>
  <c r="I101" i="1"/>
  <c r="I247" i="1"/>
  <c r="I72" i="1"/>
  <c r="I309" i="1"/>
  <c r="I187" i="1"/>
  <c r="I343" i="1"/>
  <c r="I351" i="1"/>
  <c r="I175" i="1"/>
  <c r="I203" i="1"/>
  <c r="I371" i="1"/>
  <c r="I377" i="1"/>
  <c r="I258" i="1"/>
  <c r="I209" i="1"/>
  <c r="I78" i="1"/>
  <c r="I326" i="1"/>
  <c r="I388" i="1"/>
  <c r="I129" i="1"/>
  <c r="I317" i="1"/>
  <c r="I277" i="1"/>
  <c r="I314" i="1"/>
  <c r="I215" i="1"/>
  <c r="I268" i="1"/>
  <c r="I332" i="1"/>
  <c r="I223" i="1"/>
  <c r="I324" i="1"/>
  <c r="I161" i="1"/>
  <c r="I138" i="1"/>
  <c r="I83" i="1"/>
  <c r="I157" i="1"/>
  <c r="I120" i="1"/>
  <c r="I381" i="1"/>
  <c r="I168" i="1"/>
  <c r="I142" i="1"/>
  <c r="I86" i="1"/>
  <c r="I360" i="1"/>
  <c r="I303" i="1"/>
  <c r="I110" i="1"/>
  <c r="I200" i="1"/>
  <c r="I271" i="1"/>
  <c r="I180" i="1"/>
  <c r="I235" i="1"/>
  <c r="I123" i="1"/>
  <c r="I338" i="1"/>
  <c r="I98" i="1"/>
  <c r="I192" i="1"/>
  <c r="I356" i="1"/>
  <c r="I240" i="1"/>
  <c r="I289" i="1"/>
  <c r="I297" i="1"/>
  <c r="I151" i="1"/>
  <c r="I95" i="1"/>
  <c r="I220" i="1"/>
  <c r="I243" i="1"/>
  <c r="I102" i="1"/>
  <c r="I117" i="1"/>
  <c r="I229" i="1"/>
  <c r="I248" i="1"/>
  <c r="I73" i="1"/>
  <c r="I310" i="1"/>
  <c r="I188" i="1"/>
  <c r="I344" i="1"/>
  <c r="I352" i="1"/>
  <c r="I176" i="1"/>
  <c r="I204" i="1"/>
  <c r="I372" i="1"/>
  <c r="I378" i="1"/>
  <c r="I259" i="1"/>
  <c r="I210" i="1"/>
  <c r="I79" i="1"/>
  <c r="I327" i="1"/>
  <c r="I389" i="1"/>
  <c r="I130" i="1"/>
  <c r="I318" i="1"/>
  <c r="I278" i="1"/>
  <c r="I216" i="1"/>
  <c r="I269" i="1"/>
  <c r="I333" i="1"/>
  <c r="I224" i="1"/>
  <c r="I325" i="1"/>
  <c r="I162" i="1"/>
  <c r="I139" i="1"/>
  <c r="I84" i="1"/>
  <c r="I158" i="1"/>
  <c r="I121" i="1"/>
  <c r="I382" i="1"/>
  <c r="I169" i="1"/>
  <c r="I143" i="1"/>
  <c r="I87" i="1"/>
  <c r="I361" i="1"/>
  <c r="I304" i="1"/>
  <c r="I111" i="1"/>
  <c r="I201" i="1"/>
  <c r="I272" i="1"/>
  <c r="I181" i="1"/>
  <c r="I236" i="1"/>
  <c r="I124" i="1"/>
  <c r="I339" i="1"/>
  <c r="I99" i="1"/>
  <c r="I193" i="1"/>
  <c r="I357" i="1"/>
  <c r="I241" i="1"/>
  <c r="I290" i="1"/>
  <c r="I298" i="1"/>
  <c r="I152" i="1"/>
  <c r="I96" i="1"/>
  <c r="I221" i="1"/>
  <c r="I244" i="1"/>
  <c r="I103" i="1"/>
  <c r="I118" i="1"/>
  <c r="I230" i="1"/>
  <c r="I249" i="1"/>
  <c r="I74" i="1"/>
  <c r="I311" i="1"/>
  <c r="I189" i="1"/>
  <c r="I345" i="1"/>
  <c r="I353" i="1"/>
  <c r="I177" i="1"/>
  <c r="I205" i="1"/>
  <c r="I373" i="1"/>
  <c r="I379" i="1"/>
  <c r="I260" i="1"/>
  <c r="I211" i="1"/>
  <c r="I80" i="1"/>
  <c r="I328" i="1"/>
  <c r="I91" i="1"/>
  <c r="I82" i="1"/>
  <c r="I390" i="1"/>
  <c r="I131" i="1"/>
  <c r="I279" i="1"/>
  <c r="I315" i="1"/>
  <c r="I217" i="1"/>
  <c r="I270" i="1"/>
  <c r="I334" i="1"/>
  <c r="I225" i="1"/>
  <c r="I163" i="1"/>
  <c r="I228" i="1"/>
  <c r="I140" i="1"/>
  <c r="I85" i="1"/>
  <c r="I159" i="1"/>
  <c r="I122" i="1"/>
  <c r="I383" i="1"/>
  <c r="I170" i="1"/>
  <c r="I144" i="1"/>
  <c r="I88" i="1"/>
  <c r="I362" i="1"/>
  <c r="I305" i="1"/>
  <c r="I112" i="1"/>
  <c r="I202" i="1"/>
  <c r="I273" i="1"/>
  <c r="I182" i="1"/>
  <c r="I237" i="1"/>
  <c r="I125" i="1"/>
  <c r="I340" i="1"/>
  <c r="I100" i="1"/>
  <c r="I194" i="1"/>
  <c r="I358" i="1"/>
  <c r="I242" i="1"/>
  <c r="I291" i="1"/>
  <c r="I299" i="1"/>
  <c r="I153" i="1"/>
  <c r="I97" i="1"/>
  <c r="I222" i="1"/>
  <c r="I245" i="1"/>
  <c r="I104" i="1"/>
  <c r="I119" i="1"/>
  <c r="I231" i="1"/>
  <c r="I250" i="1"/>
  <c r="I75" i="1"/>
  <c r="I312" i="1"/>
  <c r="I190" i="1"/>
  <c r="I346" i="1"/>
  <c r="I354" i="1"/>
  <c r="I178" i="1"/>
  <c r="I206" i="1"/>
  <c r="I374" i="1"/>
  <c r="I380" i="1"/>
  <c r="I261" i="1"/>
  <c r="I212" i="1"/>
  <c r="I398" i="1"/>
  <c r="I391" i="1"/>
  <c r="I399" i="1"/>
  <c r="I392" i="1"/>
  <c r="I405" i="1"/>
  <c r="I400" i="1"/>
  <c r="I393" i="1"/>
  <c r="I406" i="1"/>
  <c r="I401" i="1"/>
  <c r="I394" i="1"/>
  <c r="I407" i="1"/>
  <c r="I402" i="1"/>
  <c r="I395" i="1"/>
  <c r="I408" i="1"/>
  <c r="I403" i="1"/>
  <c r="I396" i="1"/>
  <c r="I409" i="1"/>
  <c r="I404" i="1"/>
  <c r="I397" i="1"/>
  <c r="I410" i="1"/>
  <c r="I643" i="1"/>
  <c r="I526" i="1"/>
  <c r="I594" i="1"/>
  <c r="I609" i="1"/>
  <c r="I488" i="1"/>
  <c r="I618" i="1"/>
  <c r="I420" i="1"/>
  <c r="I606" i="1"/>
  <c r="I517" i="1"/>
  <c r="I412" i="1"/>
  <c r="I474" i="1"/>
  <c r="I506" i="1"/>
  <c r="I644" i="1"/>
  <c r="I505" i="1"/>
  <c r="I527" i="1"/>
  <c r="I595" i="1"/>
  <c r="I610" i="1"/>
  <c r="I577" i="1"/>
  <c r="I489" i="1"/>
  <c r="I619" i="1"/>
  <c r="I447" i="1"/>
  <c r="I421" i="1"/>
  <c r="I457" i="1"/>
  <c r="I565" i="1"/>
  <c r="I518" i="1"/>
  <c r="I567" i="1"/>
  <c r="I413" i="1"/>
  <c r="I475" i="1"/>
  <c r="I507" i="1"/>
  <c r="I645" i="1"/>
  <c r="I528" i="1"/>
  <c r="I560" i="1"/>
  <c r="I596" i="1"/>
  <c r="I611" i="1"/>
  <c r="I578" i="1"/>
  <c r="I490" i="1"/>
  <c r="I620" i="1"/>
  <c r="I448" i="1"/>
  <c r="I422" i="1"/>
  <c r="I458" i="1"/>
  <c r="I566" i="1"/>
  <c r="I593" i="1"/>
  <c r="I519" i="1"/>
  <c r="I568" i="1"/>
  <c r="I468" i="1"/>
  <c r="I636" i="1"/>
  <c r="I414" i="1"/>
  <c r="I626" i="1"/>
  <c r="I601" i="1"/>
  <c r="I476" i="1"/>
  <c r="I508" i="1"/>
  <c r="I543" i="1"/>
  <c r="I497" i="1"/>
  <c r="I539" i="1"/>
  <c r="I622" i="1"/>
  <c r="I646" i="1"/>
  <c r="I547" i="1"/>
  <c r="I584" i="1"/>
  <c r="I426" i="1"/>
  <c r="I529" i="1"/>
  <c r="I561" i="1"/>
  <c r="I597" i="1"/>
  <c r="I612" i="1"/>
  <c r="I579" i="1"/>
  <c r="I491" i="1"/>
  <c r="I621" i="1"/>
  <c r="I449" i="1"/>
  <c r="I533" i="1"/>
  <c r="I423" i="1"/>
  <c r="I459" i="1"/>
  <c r="I607" i="1"/>
  <c r="I463" i="1"/>
  <c r="I456" i="1"/>
  <c r="I438" i="1"/>
  <c r="I520" i="1"/>
  <c r="I569" i="1"/>
  <c r="I469" i="1"/>
  <c r="I637" i="1"/>
  <c r="I415" i="1"/>
  <c r="I627" i="1"/>
  <c r="I482" i="1"/>
  <c r="I602" i="1"/>
  <c r="I513" i="1"/>
  <c r="I477" i="1"/>
  <c r="I509" i="1"/>
  <c r="I544" i="1"/>
  <c r="I498" i="1"/>
  <c r="I540" i="1"/>
  <c r="I623" i="1"/>
  <c r="I647" i="1"/>
  <c r="I548" i="1"/>
  <c r="I585" i="1"/>
  <c r="I427" i="1"/>
  <c r="I530" i="1"/>
  <c r="I562" i="1"/>
  <c r="I598" i="1"/>
  <c r="I613" i="1"/>
  <c r="I580" i="1"/>
  <c r="I492" i="1"/>
  <c r="I450" i="1"/>
  <c r="I534" i="1"/>
  <c r="I460" i="1"/>
  <c r="I608" i="1"/>
  <c r="I464" i="1"/>
  <c r="I439" i="1"/>
  <c r="I453" i="1"/>
  <c r="I521" i="1"/>
  <c r="I570" i="1"/>
  <c r="I470" i="1"/>
  <c r="I638" i="1"/>
  <c r="I416" i="1"/>
  <c r="I628" i="1"/>
  <c r="I483" i="1"/>
  <c r="I603" i="1"/>
  <c r="I514" i="1"/>
  <c r="I478" i="1"/>
  <c r="I510" i="1"/>
  <c r="I545" i="1"/>
  <c r="I495" i="1"/>
  <c r="I616" i="1"/>
  <c r="I552" i="1"/>
  <c r="I499" i="1"/>
  <c r="I541" i="1"/>
  <c r="I558" i="1"/>
  <c r="I624" i="1"/>
  <c r="I554" i="1"/>
  <c r="I648" i="1"/>
  <c r="I549" i="1"/>
  <c r="I586" i="1"/>
  <c r="I428" i="1"/>
  <c r="I531" i="1"/>
  <c r="I563" i="1"/>
  <c r="I599" i="1"/>
  <c r="I614" i="1"/>
  <c r="I581" i="1"/>
  <c r="I493" i="1"/>
  <c r="I524" i="1"/>
  <c r="I451" i="1"/>
  <c r="I591" i="1"/>
  <c r="I535" i="1"/>
  <c r="I486" i="1"/>
  <c r="I461" i="1"/>
  <c r="I465" i="1"/>
  <c r="I550" i="1"/>
  <c r="I440" i="1"/>
  <c r="I454" i="1"/>
  <c r="I522" i="1"/>
  <c r="I571" i="1"/>
  <c r="I641" i="1"/>
  <c r="I471" i="1"/>
  <c r="I433" i="1"/>
  <c r="I639" i="1"/>
  <c r="I417" i="1"/>
  <c r="I629" i="1"/>
  <c r="I632" i="1"/>
  <c r="I484" i="1"/>
  <c r="I445" i="1"/>
  <c r="I556" i="1"/>
  <c r="I537" i="1"/>
  <c r="I604" i="1"/>
  <c r="I515" i="1"/>
  <c r="I442" i="1"/>
  <c r="I436" i="1"/>
  <c r="I479" i="1"/>
  <c r="I511" i="1"/>
  <c r="I424" i="1"/>
  <c r="I634" i="1"/>
  <c r="I574" i="1"/>
  <c r="I431" i="1"/>
  <c r="I546" i="1"/>
  <c r="I496" i="1"/>
  <c r="I617" i="1"/>
  <c r="I501" i="1"/>
  <c r="I573" i="1"/>
  <c r="I553" i="1"/>
  <c r="I576" i="1"/>
  <c r="I500" i="1"/>
  <c r="I542" i="1"/>
  <c r="I559" i="1"/>
  <c r="I435" i="1"/>
  <c r="I430" i="1"/>
  <c r="I419" i="1"/>
  <c r="I625" i="1"/>
  <c r="I555" i="1"/>
  <c r="I649" i="1"/>
  <c r="I587" i="1"/>
  <c r="I429" i="1"/>
  <c r="I631" i="1"/>
  <c r="I532" i="1"/>
  <c r="I564" i="1"/>
  <c r="I600" i="1"/>
  <c r="I615" i="1"/>
  <c r="I582" i="1"/>
  <c r="I473" i="1"/>
  <c r="I494" i="1"/>
  <c r="I525" i="1"/>
  <c r="I452" i="1"/>
  <c r="I455" i="1"/>
  <c r="I592" i="1"/>
  <c r="I481" i="1"/>
  <c r="I590" i="1"/>
  <c r="I536" i="1"/>
  <c r="I487" i="1"/>
  <c r="I502" i="1"/>
  <c r="I462" i="1"/>
  <c r="I466" i="1"/>
  <c r="I551" i="1"/>
  <c r="I444" i="1"/>
  <c r="I441" i="1"/>
  <c r="I523" i="1"/>
  <c r="I572" i="1"/>
  <c r="I642" i="1"/>
  <c r="I472" i="1"/>
  <c r="I583" i="1"/>
  <c r="I503" i="1"/>
  <c r="I434" i="1"/>
  <c r="I640" i="1"/>
  <c r="I418" i="1"/>
  <c r="I630" i="1"/>
  <c r="I633" i="1"/>
  <c r="I485" i="1"/>
  <c r="I446" i="1"/>
  <c r="I557" i="1"/>
  <c r="I538" i="1"/>
  <c r="I605" i="1"/>
  <c r="I516" i="1"/>
  <c r="I443" i="1"/>
  <c r="I437" i="1"/>
  <c r="I480" i="1"/>
  <c r="I588" i="1"/>
  <c r="I411" i="1"/>
  <c r="I512" i="1"/>
  <c r="I504" i="1"/>
  <c r="I425" i="1"/>
  <c r="I589" i="1"/>
  <c r="I635" i="1"/>
  <c r="I467" i="1"/>
  <c r="I575" i="1"/>
  <c r="I432" i="1"/>
  <c r="I655" i="1"/>
  <c r="I656" i="1"/>
  <c r="I657" i="1"/>
  <c r="I658" i="1"/>
  <c r="I659" i="1"/>
  <c r="I650" i="1"/>
  <c r="I660" i="1"/>
  <c r="I652" i="1"/>
  <c r="I651" i="1"/>
  <c r="I654" i="1"/>
  <c r="I661" i="1"/>
  <c r="I653" i="1"/>
  <c r="I732" i="1"/>
  <c r="I700" i="1"/>
  <c r="I828" i="1"/>
  <c r="I782" i="1"/>
  <c r="I813" i="1"/>
  <c r="I747" i="1"/>
  <c r="I725" i="1"/>
  <c r="I718" i="1"/>
  <c r="I733" i="1"/>
  <c r="I701" i="1"/>
  <c r="I783" i="1"/>
  <c r="I814" i="1"/>
  <c r="I820" i="1"/>
  <c r="I748" i="1"/>
  <c r="I726" i="1"/>
  <c r="I719" i="1"/>
  <c r="I734" i="1"/>
  <c r="I702" i="1"/>
  <c r="I715" i="1"/>
  <c r="I736" i="1"/>
  <c r="I784" i="1"/>
  <c r="I815" i="1"/>
  <c r="I821" i="1"/>
  <c r="I693" i="1"/>
  <c r="I749" i="1"/>
  <c r="I807" i="1"/>
  <c r="I679" i="1"/>
  <c r="I727" i="1"/>
  <c r="I720" i="1"/>
  <c r="I703" i="1"/>
  <c r="I754" i="1"/>
  <c r="I829" i="1"/>
  <c r="I664" i="1"/>
  <c r="I743" i="1"/>
  <c r="I716" i="1"/>
  <c r="I737" i="1"/>
  <c r="I785" i="1"/>
  <c r="I816" i="1"/>
  <c r="I764" i="1"/>
  <c r="I822" i="1"/>
  <c r="I694" i="1"/>
  <c r="I750" i="1"/>
  <c r="I770" i="1"/>
  <c r="I808" i="1"/>
  <c r="I680" i="1"/>
  <c r="I728" i="1"/>
  <c r="I721" i="1"/>
  <c r="I704" i="1"/>
  <c r="I755" i="1"/>
  <c r="I830" i="1"/>
  <c r="I798" i="1"/>
  <c r="I707" i="1"/>
  <c r="I665" i="1"/>
  <c r="I744" i="1"/>
  <c r="I758" i="1"/>
  <c r="I738" i="1"/>
  <c r="I674" i="1"/>
  <c r="I786" i="1"/>
  <c r="I817" i="1"/>
  <c r="I765" i="1"/>
  <c r="I671" i="1"/>
  <c r="I789" i="1"/>
  <c r="I823" i="1"/>
  <c r="I695" i="1"/>
  <c r="I804" i="1"/>
  <c r="I751" i="1"/>
  <c r="I771" i="1"/>
  <c r="I687" i="1"/>
  <c r="I809" i="1"/>
  <c r="I779" i="1"/>
  <c r="I774" i="1"/>
  <c r="I681" i="1"/>
  <c r="I729" i="1"/>
  <c r="I722" i="1"/>
  <c r="I761" i="1"/>
  <c r="I690" i="1"/>
  <c r="I768" i="1"/>
  <c r="I777" i="1"/>
  <c r="I711" i="1"/>
  <c r="I705" i="1"/>
  <c r="I756" i="1"/>
  <c r="I831" i="1"/>
  <c r="I799" i="1"/>
  <c r="I792" i="1"/>
  <c r="I713" i="1"/>
  <c r="I708" i="1"/>
  <c r="I666" i="1"/>
  <c r="I745" i="1"/>
  <c r="I669" i="1"/>
  <c r="I741" i="1"/>
  <c r="I759" i="1"/>
  <c r="I739" i="1"/>
  <c r="I675" i="1"/>
  <c r="I787" i="1"/>
  <c r="I818" i="1"/>
  <c r="I766" i="1"/>
  <c r="I672" i="1"/>
  <c r="I790" i="1"/>
  <c r="I826" i="1"/>
  <c r="I824" i="1"/>
  <c r="I696" i="1"/>
  <c r="I684" i="1"/>
  <c r="I805" i="1"/>
  <c r="I752" i="1"/>
  <c r="I698" i="1"/>
  <c r="I801" i="1"/>
  <c r="I772" i="1"/>
  <c r="I688" i="1"/>
  <c r="I810" i="1"/>
  <c r="I780" i="1"/>
  <c r="I775" i="1"/>
  <c r="I682" i="1"/>
  <c r="I730" i="1"/>
  <c r="I723" i="1"/>
  <c r="I762" i="1"/>
  <c r="I794" i="1"/>
  <c r="I691" i="1"/>
  <c r="I677" i="1"/>
  <c r="I769" i="1"/>
  <c r="I778" i="1"/>
  <c r="I712" i="1"/>
  <c r="I663" i="1"/>
  <c r="I662" i="1"/>
  <c r="I812" i="1"/>
  <c r="I833" i="1"/>
  <c r="I706" i="1"/>
  <c r="I757" i="1"/>
  <c r="I832" i="1"/>
  <c r="I800" i="1"/>
  <c r="I793" i="1"/>
  <c r="I714" i="1"/>
  <c r="I709" i="1"/>
  <c r="I797" i="1"/>
  <c r="I667" i="1"/>
  <c r="I746" i="1"/>
  <c r="I670" i="1"/>
  <c r="I742" i="1"/>
  <c r="I760" i="1"/>
  <c r="I740" i="1"/>
  <c r="I676" i="1"/>
  <c r="I788" i="1"/>
  <c r="I819" i="1"/>
  <c r="I767" i="1"/>
  <c r="I673" i="1"/>
  <c r="I668" i="1"/>
  <c r="I686" i="1"/>
  <c r="I791" i="1"/>
  <c r="I827" i="1"/>
  <c r="I825" i="1"/>
  <c r="I697" i="1"/>
  <c r="I685" i="1"/>
  <c r="I806" i="1"/>
  <c r="I753" i="1"/>
  <c r="I699" i="1"/>
  <c r="I802" i="1"/>
  <c r="I773" i="1"/>
  <c r="I735" i="1"/>
  <c r="I689" i="1"/>
  <c r="I811" i="1"/>
  <c r="I781" i="1"/>
  <c r="I776" i="1"/>
  <c r="I683" i="1"/>
  <c r="I731" i="1"/>
  <c r="I724" i="1"/>
  <c r="I763" i="1"/>
  <c r="I803" i="1"/>
  <c r="I710" i="1"/>
  <c r="I795" i="1"/>
  <c r="I717" i="1"/>
  <c r="I796" i="1"/>
  <c r="I692" i="1"/>
  <c r="I678" i="1"/>
  <c r="I834" i="1"/>
  <c r="I835" i="1"/>
  <c r="I836" i="1"/>
  <c r="I837" i="1"/>
  <c r="I838" i="1"/>
  <c r="I955" i="1"/>
  <c r="I932" i="1"/>
  <c r="I874" i="1"/>
  <c r="I956" i="1"/>
  <c r="I933" i="1"/>
  <c r="I965" i="1"/>
  <c r="I875" i="1"/>
  <c r="I839" i="1"/>
  <c r="I921" i="1"/>
  <c r="I867" i="1"/>
  <c r="I957" i="1"/>
  <c r="I934" i="1"/>
  <c r="I897" i="1"/>
  <c r="I912" i="1"/>
  <c r="I966" i="1"/>
  <c r="I876" i="1"/>
  <c r="I840" i="1"/>
  <c r="I922" i="1"/>
  <c r="I868" i="1"/>
  <c r="I958" i="1"/>
  <c r="I884" i="1"/>
  <c r="I935" i="1"/>
  <c r="I898" i="1"/>
  <c r="I951" i="1"/>
  <c r="I893" i="1"/>
  <c r="I913" i="1"/>
  <c r="I967" i="1"/>
  <c r="I908" i="1"/>
  <c r="I841" i="1"/>
  <c r="I888" i="1"/>
  <c r="I862" i="1"/>
  <c r="I923" i="1"/>
  <c r="I972" i="1"/>
  <c r="I869" i="1"/>
  <c r="I959" i="1"/>
  <c r="I885" i="1"/>
  <c r="I936" i="1"/>
  <c r="I899" i="1"/>
  <c r="I952" i="1"/>
  <c r="I856" i="1"/>
  <c r="I975" i="1"/>
  <c r="I894" i="1"/>
  <c r="I914" i="1"/>
  <c r="I968" i="1"/>
  <c r="I880" i="1"/>
  <c r="I845" i="1"/>
  <c r="I909" i="1"/>
  <c r="I842" i="1"/>
  <c r="I984" i="1"/>
  <c r="I963" i="1"/>
  <c r="I889" i="1"/>
  <c r="I948" i="1"/>
  <c r="I904" i="1"/>
  <c r="I852" i="1"/>
  <c r="I872" i="1"/>
  <c r="I917" i="1"/>
  <c r="I906" i="1"/>
  <c r="I982" i="1"/>
  <c r="I930" i="1"/>
  <c r="I863" i="1"/>
  <c r="I942" i="1"/>
  <c r="I877" i="1"/>
  <c r="I924" i="1"/>
  <c r="I946" i="1"/>
  <c r="I919" i="1"/>
  <c r="I973" i="1"/>
  <c r="I980" i="1"/>
  <c r="I870" i="1"/>
  <c r="I848" i="1"/>
  <c r="I960" i="1"/>
  <c r="I886" i="1"/>
  <c r="I926" i="1"/>
  <c r="I937" i="1"/>
  <c r="I985" i="1"/>
  <c r="I900" i="1"/>
  <c r="I953" i="1"/>
  <c r="I940" i="1"/>
  <c r="I857" i="1"/>
  <c r="I976" i="1"/>
  <c r="I895" i="1"/>
  <c r="I915" i="1"/>
  <c r="I969" i="1"/>
  <c r="I881" i="1"/>
  <c r="I846" i="1"/>
  <c r="I860" i="1"/>
  <c r="I850" i="1"/>
  <c r="I978" i="1"/>
  <c r="I910" i="1"/>
  <c r="I854" i="1"/>
  <c r="I865" i="1"/>
  <c r="I902" i="1"/>
  <c r="I843" i="1"/>
  <c r="I964" i="1"/>
  <c r="I890" i="1"/>
  <c r="I949" i="1"/>
  <c r="I905" i="1"/>
  <c r="I853" i="1"/>
  <c r="I873" i="1"/>
  <c r="I971" i="1"/>
  <c r="I918" i="1"/>
  <c r="I907" i="1"/>
  <c r="I983" i="1"/>
  <c r="I931" i="1"/>
  <c r="I864" i="1"/>
  <c r="I943" i="1"/>
  <c r="I892" i="1"/>
  <c r="I878" i="1"/>
  <c r="I925" i="1"/>
  <c r="I947" i="1"/>
  <c r="I920" i="1"/>
  <c r="I974" i="1"/>
  <c r="I981" i="1"/>
  <c r="I871" i="1"/>
  <c r="I849" i="1"/>
  <c r="I945" i="1"/>
  <c r="I961" i="1"/>
  <c r="I887" i="1"/>
  <c r="I927" i="1"/>
  <c r="I938" i="1"/>
  <c r="I891" i="1"/>
  <c r="I986" i="1"/>
  <c r="I901" i="1"/>
  <c r="I954" i="1"/>
  <c r="I859" i="1"/>
  <c r="I928" i="1"/>
  <c r="I941" i="1"/>
  <c r="I858" i="1"/>
  <c r="I929" i="1"/>
  <c r="I977" i="1"/>
  <c r="I939" i="1"/>
  <c r="I883" i="1"/>
  <c r="I896" i="1"/>
  <c r="I916" i="1"/>
  <c r="I970" i="1"/>
  <c r="I882" i="1"/>
  <c r="I847" i="1"/>
  <c r="I879" i="1"/>
  <c r="I944" i="1"/>
  <c r="I950" i="1"/>
  <c r="I861" i="1"/>
  <c r="I851" i="1"/>
  <c r="I979" i="1"/>
  <c r="I911" i="1"/>
  <c r="I855" i="1"/>
  <c r="I866" i="1"/>
  <c r="I962" i="1"/>
  <c r="I903" i="1"/>
  <c r="I844" i="1"/>
  <c r="I1058" i="1"/>
  <c r="I998" i="1"/>
  <c r="I1061" i="1"/>
  <c r="I1003" i="1"/>
  <c r="I1042" i="1"/>
  <c r="I1054" i="1"/>
  <c r="I1009" i="1"/>
  <c r="I1040" i="1"/>
  <c r="I1034" i="1"/>
  <c r="I1001" i="1"/>
  <c r="I999" i="1"/>
  <c r="I1062" i="1"/>
  <c r="I1004" i="1"/>
  <c r="I1043" i="1"/>
  <c r="I989" i="1"/>
  <c r="I1015" i="1"/>
  <c r="I1055" i="1"/>
  <c r="I1052" i="1"/>
  <c r="I1022" i="1"/>
  <c r="I1030" i="1"/>
  <c r="I1010" i="1"/>
  <c r="I1019" i="1"/>
  <c r="I1035" i="1"/>
  <c r="I987" i="1"/>
  <c r="I1002" i="1"/>
  <c r="I1000" i="1"/>
  <c r="I1063" i="1"/>
  <c r="I1005" i="1"/>
  <c r="I1025" i="1"/>
  <c r="I1044" i="1"/>
  <c r="I990" i="1"/>
  <c r="I1016" i="1"/>
  <c r="I1032" i="1"/>
  <c r="I1056" i="1"/>
  <c r="I1053" i="1"/>
  <c r="I1023" i="1"/>
  <c r="I1031" i="1"/>
  <c r="I1017" i="1"/>
  <c r="I1011" i="1"/>
  <c r="I992" i="1"/>
  <c r="I1048" i="1"/>
  <c r="I1020" i="1"/>
  <c r="I988" i="1"/>
  <c r="I1064" i="1"/>
  <c r="I1006" i="1"/>
  <c r="I1036" i="1"/>
  <c r="I1026" i="1"/>
  <c r="I1045" i="1"/>
  <c r="I1033" i="1"/>
  <c r="I1057" i="1"/>
  <c r="I1024" i="1"/>
  <c r="I1018" i="1"/>
  <c r="I1012" i="1"/>
  <c r="I993" i="1"/>
  <c r="I1049" i="1"/>
  <c r="I1007" i="1"/>
  <c r="I1037" i="1"/>
  <c r="I1046" i="1"/>
  <c r="I1027" i="1"/>
  <c r="I1013" i="1"/>
  <c r="I994" i="1"/>
  <c r="I1050" i="1"/>
  <c r="I996" i="1"/>
  <c r="I1059" i="1"/>
  <c r="I1008" i="1"/>
  <c r="I1038" i="1"/>
  <c r="I1047" i="1"/>
  <c r="I1028" i="1"/>
  <c r="I1014" i="1"/>
  <c r="I995" i="1"/>
  <c r="I991" i="1"/>
  <c r="I1051" i="1"/>
  <c r="I997" i="1"/>
  <c r="I1060" i="1"/>
  <c r="I1039" i="1"/>
  <c r="I1041" i="1"/>
  <c r="I1065" i="1"/>
  <c r="I1021" i="1"/>
  <c r="I1029" i="1"/>
  <c r="I1128" i="1"/>
  <c r="I1097" i="1"/>
  <c r="I1129" i="1"/>
  <c r="I1098" i="1"/>
  <c r="I1085" i="1"/>
  <c r="I1074" i="1"/>
  <c r="I1130" i="1"/>
  <c r="I1099" i="1"/>
  <c r="I1086" i="1"/>
  <c r="I1075" i="1"/>
  <c r="I1113" i="1"/>
  <c r="I1117" i="1"/>
  <c r="I1131" i="1"/>
  <c r="I1105" i="1"/>
  <c r="I1082" i="1"/>
  <c r="I1100" i="1"/>
  <c r="I1087" i="1"/>
  <c r="I1120" i="1"/>
  <c r="I1076" i="1"/>
  <c r="I1079" i="1"/>
  <c r="I1126" i="1"/>
  <c r="I1114" i="1"/>
  <c r="I1132" i="1"/>
  <c r="I1106" i="1"/>
  <c r="I1083" i="1"/>
  <c r="I1123" i="1"/>
  <c r="I1101" i="1"/>
  <c r="I1088" i="1"/>
  <c r="I1104" i="1"/>
  <c r="I1081" i="1"/>
  <c r="I1118" i="1"/>
  <c r="I1091" i="1"/>
  <c r="I1068" i="1"/>
  <c r="I1066" i="1"/>
  <c r="I1121" i="1"/>
  <c r="I1077" i="1"/>
  <c r="I1080" i="1"/>
  <c r="I1127" i="1"/>
  <c r="I1111" i="1"/>
  <c r="I1115" i="1"/>
  <c r="I1070" i="1"/>
  <c r="I1133" i="1"/>
  <c r="I1107" i="1"/>
  <c r="I1084" i="1"/>
  <c r="I1093" i="1"/>
  <c r="I1124" i="1"/>
  <c r="I1072" i="1"/>
  <c r="I1102" i="1"/>
  <c r="I1089" i="1"/>
  <c r="I1095" i="1"/>
  <c r="I1119" i="1"/>
  <c r="I1092" i="1"/>
  <c r="I1069" i="1"/>
  <c r="I1067" i="1"/>
  <c r="I1122" i="1"/>
  <c r="I1078" i="1"/>
  <c r="I1112" i="1"/>
  <c r="I1110" i="1"/>
  <c r="I1116" i="1"/>
  <c r="I1071" i="1"/>
  <c r="I1108" i="1"/>
  <c r="I1094" i="1"/>
  <c r="I1125" i="1"/>
  <c r="I1073" i="1"/>
  <c r="I1103" i="1"/>
  <c r="I1109" i="1"/>
  <c r="I1090" i="1"/>
  <c r="I1096" i="1"/>
  <c r="I1141" i="1"/>
  <c r="I1142" i="1"/>
  <c r="I1143" i="1"/>
  <c r="I1136" i="1"/>
  <c r="I1144" i="1"/>
  <c r="I1137" i="1"/>
  <c r="I1145" i="1"/>
  <c r="I1138" i="1"/>
  <c r="I1146" i="1"/>
  <c r="I1134" i="1"/>
  <c r="I1139" i="1"/>
  <c r="I1147" i="1"/>
  <c r="I1135" i="1"/>
  <c r="I1140" i="1"/>
  <c r="I1154" i="1"/>
  <c r="I1182" i="1"/>
  <c r="I1155" i="1"/>
  <c r="I1148" i="1"/>
  <c r="I1161" i="1"/>
  <c r="I1183" i="1"/>
  <c r="I1174" i="1"/>
  <c r="I1156" i="1"/>
  <c r="I1149" i="1"/>
  <c r="I1168" i="1"/>
  <c r="I1162" i="1"/>
  <c r="I1184" i="1"/>
  <c r="I1165" i="1"/>
  <c r="I1175" i="1"/>
  <c r="I1157" i="1"/>
  <c r="I1163" i="1"/>
  <c r="I1179" i="1"/>
  <c r="I1172" i="1"/>
  <c r="I1152" i="1"/>
  <c r="I1150" i="1"/>
  <c r="I1186" i="1"/>
  <c r="I1159" i="1"/>
  <c r="I1169" i="1"/>
  <c r="I1185" i="1"/>
  <c r="I1166" i="1"/>
  <c r="I1176" i="1"/>
  <c r="I1178" i="1"/>
  <c r="I1158" i="1"/>
  <c r="I1164" i="1"/>
  <c r="I1180" i="1"/>
  <c r="I1177" i="1"/>
  <c r="I1173" i="1"/>
  <c r="I1153" i="1"/>
  <c r="I1151" i="1"/>
  <c r="I1167" i="1"/>
  <c r="I1187" i="1"/>
  <c r="I1160" i="1"/>
  <c r="I1171" i="1"/>
  <c r="I1181" i="1"/>
  <c r="I1170" i="1"/>
  <c r="C48" i="5"/>
  <c r="E48" i="5" s="1"/>
  <c r="C49" i="5"/>
  <c r="E49" i="5" s="1"/>
  <c r="C50" i="5"/>
  <c r="E50" i="5" s="1"/>
  <c r="C51" i="5"/>
  <c r="E51" i="5" s="1"/>
  <c r="C67" i="5"/>
  <c r="E67" i="5" s="1"/>
  <c r="C68" i="5"/>
  <c r="E68" i="5" s="1"/>
  <c r="C69" i="5"/>
  <c r="E69" i="5" s="1"/>
  <c r="C70" i="5"/>
  <c r="E70" i="5" s="1"/>
  <c r="C86" i="5"/>
  <c r="E86" i="5" s="1"/>
  <c r="C87" i="5"/>
  <c r="E87" i="5" s="1"/>
  <c r="C88" i="5"/>
  <c r="E88" i="5" s="1"/>
  <c r="C89" i="5"/>
  <c r="E89" i="5" s="1"/>
  <c r="C105" i="5"/>
  <c r="E105" i="5" s="1"/>
  <c r="C106" i="5"/>
  <c r="E106" i="5" s="1"/>
  <c r="C107" i="5"/>
  <c r="E107" i="5" s="1"/>
  <c r="C108" i="5"/>
  <c r="E108" i="5" s="1"/>
  <c r="C124" i="5"/>
  <c r="E124" i="5" s="1"/>
  <c r="C125" i="5"/>
  <c r="E125" i="5" s="1"/>
  <c r="C126" i="5"/>
  <c r="E126" i="5" s="1"/>
  <c r="C127" i="5"/>
  <c r="E127" i="5" s="1"/>
  <c r="C143" i="5"/>
  <c r="E143" i="5" s="1"/>
  <c r="C144" i="5"/>
  <c r="E144" i="5" s="1"/>
  <c r="C145" i="5"/>
  <c r="E145" i="5" s="1"/>
  <c r="C146" i="5"/>
  <c r="E146" i="5" s="1"/>
  <c r="C147" i="5"/>
  <c r="E147" i="5" s="1"/>
  <c r="C148" i="5"/>
  <c r="E148" i="5" s="1"/>
  <c r="C149" i="5"/>
  <c r="E149" i="5" s="1"/>
  <c r="C150" i="5"/>
  <c r="E150" i="5" s="1"/>
  <c r="C151" i="5"/>
  <c r="E151" i="5" s="1"/>
  <c r="C152" i="5"/>
  <c r="E152" i="5" s="1"/>
  <c r="C153" i="5"/>
  <c r="E153" i="5" s="1"/>
  <c r="C154" i="5"/>
  <c r="E154" i="5" s="1"/>
  <c r="C155" i="5"/>
  <c r="E155" i="5" s="1"/>
  <c r="C156" i="5"/>
  <c r="E156" i="5" s="1"/>
  <c r="C157" i="5"/>
  <c r="E157" i="5" s="1"/>
  <c r="C158" i="5"/>
  <c r="E158" i="5" s="1"/>
  <c r="C6" i="4"/>
  <c r="D6" i="4"/>
  <c r="E6" i="4"/>
  <c r="F6" i="4"/>
  <c r="G6" i="4"/>
  <c r="H6" i="4"/>
  <c r="I6" i="4"/>
  <c r="J6" i="4"/>
  <c r="K6" i="4"/>
  <c r="L6" i="4"/>
  <c r="M6" i="4"/>
  <c r="N6" i="4"/>
  <c r="B6" i="4"/>
  <c r="H280" i="1"/>
  <c r="H363" i="1"/>
  <c r="H398" i="1"/>
  <c r="H391" i="1"/>
  <c r="H643" i="1"/>
  <c r="H526" i="1"/>
  <c r="H594" i="1"/>
  <c r="H609" i="1"/>
  <c r="H488" i="1"/>
  <c r="H618" i="1"/>
  <c r="H420" i="1"/>
  <c r="H606" i="1"/>
  <c r="H517" i="1"/>
  <c r="H412" i="1"/>
  <c r="H474" i="1"/>
  <c r="H506" i="1"/>
  <c r="H655" i="1"/>
  <c r="H732" i="1"/>
  <c r="H700" i="1"/>
  <c r="H828" i="1"/>
  <c r="H782" i="1"/>
  <c r="H813" i="1"/>
  <c r="H747" i="1"/>
  <c r="H725" i="1"/>
  <c r="H718" i="1"/>
  <c r="H955" i="1"/>
  <c r="H932" i="1"/>
  <c r="H874" i="1"/>
  <c r="H1058" i="1"/>
  <c r="H998" i="1"/>
  <c r="H1061" i="1"/>
  <c r="H1003" i="1"/>
  <c r="H1042" i="1"/>
  <c r="H1054" i="1"/>
  <c r="H1009" i="1"/>
  <c r="H1040" i="1"/>
  <c r="H1128" i="1"/>
  <c r="H1097" i="1"/>
  <c r="H1141" i="1"/>
  <c r="H28" i="1"/>
  <c r="H39" i="1"/>
  <c r="H16" i="1"/>
  <c r="H281" i="1"/>
  <c r="H364" i="1"/>
  <c r="H251" i="1"/>
  <c r="H113" i="1"/>
  <c r="H399" i="1"/>
  <c r="H392" i="1"/>
  <c r="H405" i="1"/>
  <c r="H644" i="1"/>
  <c r="H505" i="1"/>
  <c r="H527" i="1"/>
  <c r="H595" i="1"/>
  <c r="H610" i="1"/>
  <c r="H577" i="1"/>
  <c r="H489" i="1"/>
  <c r="H619" i="1"/>
  <c r="H447" i="1"/>
  <c r="H421" i="1"/>
  <c r="H457" i="1"/>
  <c r="H565" i="1"/>
  <c r="H518" i="1"/>
  <c r="H567" i="1"/>
  <c r="H413" i="1"/>
  <c r="H475" i="1"/>
  <c r="H507" i="1"/>
  <c r="H656" i="1"/>
  <c r="H733" i="1"/>
  <c r="H701" i="1"/>
  <c r="H783" i="1"/>
  <c r="H814" i="1"/>
  <c r="H820" i="1"/>
  <c r="H748" i="1"/>
  <c r="H726" i="1"/>
  <c r="H719" i="1"/>
  <c r="H956" i="1"/>
  <c r="H933" i="1"/>
  <c r="H965" i="1"/>
  <c r="H875" i="1"/>
  <c r="H839" i="1"/>
  <c r="H1034" i="1"/>
  <c r="H1001" i="1"/>
  <c r="H999" i="1"/>
  <c r="H1062" i="1"/>
  <c r="H1004" i="1"/>
  <c r="H1043" i="1"/>
  <c r="H989" i="1"/>
  <c r="H1015" i="1"/>
  <c r="H1055" i="1"/>
  <c r="H1052" i="1"/>
  <c r="H1022" i="1"/>
  <c r="H1030" i="1"/>
  <c r="H1010" i="1"/>
  <c r="H1129" i="1"/>
  <c r="H1098" i="1"/>
  <c r="H1085" i="1"/>
  <c r="H1142" i="1"/>
  <c r="H29" i="1"/>
  <c r="H40" i="1"/>
  <c r="H61" i="1"/>
  <c r="H17" i="1"/>
  <c r="H10" i="1"/>
  <c r="H55" i="1"/>
  <c r="H282" i="1"/>
  <c r="H365" i="1"/>
  <c r="H252" i="1"/>
  <c r="H145" i="1"/>
  <c r="H69" i="1"/>
  <c r="H400" i="1"/>
  <c r="H393" i="1"/>
  <c r="H406" i="1"/>
  <c r="H645" i="1"/>
  <c r="H528" i="1"/>
  <c r="H560" i="1"/>
  <c r="H596" i="1"/>
  <c r="H611" i="1"/>
  <c r="H578" i="1"/>
  <c r="H490" i="1"/>
  <c r="H620" i="1"/>
  <c r="H448" i="1"/>
  <c r="H422" i="1"/>
  <c r="H458" i="1"/>
  <c r="H566" i="1"/>
  <c r="H593" i="1"/>
  <c r="H519" i="1"/>
  <c r="H568" i="1"/>
  <c r="H468" i="1"/>
  <c r="H636" i="1"/>
  <c r="H414" i="1"/>
  <c r="H626" i="1"/>
  <c r="H601" i="1"/>
  <c r="H476" i="1"/>
  <c r="H508" i="1"/>
  <c r="H657" i="1"/>
  <c r="H734" i="1"/>
  <c r="H702" i="1"/>
  <c r="H715" i="1"/>
  <c r="H736" i="1"/>
  <c r="H784" i="1"/>
  <c r="H815" i="1"/>
  <c r="H821" i="1"/>
  <c r="H693" i="1"/>
  <c r="H749" i="1"/>
  <c r="H807" i="1"/>
  <c r="H679" i="1"/>
  <c r="H727" i="1"/>
  <c r="H720" i="1"/>
  <c r="H834" i="1"/>
  <c r="H921" i="1"/>
  <c r="H867" i="1"/>
  <c r="H957" i="1"/>
  <c r="H934" i="1"/>
  <c r="H897" i="1"/>
  <c r="H912" i="1"/>
  <c r="H966" i="1"/>
  <c r="H876" i="1"/>
  <c r="H840" i="1"/>
  <c r="H1019" i="1"/>
  <c r="H1035" i="1"/>
  <c r="H987" i="1"/>
  <c r="H1002" i="1"/>
  <c r="H1000" i="1"/>
  <c r="H1063" i="1"/>
  <c r="H1005" i="1"/>
  <c r="H1025" i="1"/>
  <c r="H1044" i="1"/>
  <c r="H990" i="1"/>
  <c r="H1016" i="1"/>
  <c r="H1032" i="1"/>
  <c r="H1056" i="1"/>
  <c r="H1053" i="1"/>
  <c r="H1023" i="1"/>
  <c r="H1031" i="1"/>
  <c r="H1017" i="1"/>
  <c r="H1011" i="1"/>
  <c r="H1074" i="1"/>
  <c r="H1130" i="1"/>
  <c r="H1099" i="1"/>
  <c r="H1086" i="1"/>
  <c r="H1154" i="1"/>
  <c r="H1143" i="1"/>
  <c r="H5" i="1"/>
  <c r="H30" i="1"/>
  <c r="H41" i="1"/>
  <c r="H62" i="1"/>
  <c r="H18" i="1"/>
  <c r="H11" i="1"/>
  <c r="H46" i="1"/>
  <c r="H56" i="1"/>
  <c r="H23" i="1"/>
  <c r="H1136" i="1"/>
  <c r="H347" i="1"/>
  <c r="H262" i="1"/>
  <c r="H132" i="1"/>
  <c r="H283" i="1"/>
  <c r="H366" i="1"/>
  <c r="H253" i="1"/>
  <c r="H146" i="1"/>
  <c r="H70" i="1"/>
  <c r="H401" i="1"/>
  <c r="H394" i="1"/>
  <c r="H407" i="1"/>
  <c r="H543" i="1"/>
  <c r="H497" i="1"/>
  <c r="H539" i="1"/>
  <c r="H622" i="1"/>
  <c r="H646" i="1"/>
  <c r="H547" i="1"/>
  <c r="H584" i="1"/>
  <c r="H426" i="1"/>
  <c r="H529" i="1"/>
  <c r="H561" i="1"/>
  <c r="H597" i="1"/>
  <c r="H612" i="1"/>
  <c r="H579" i="1"/>
  <c r="H491" i="1"/>
  <c r="H621" i="1"/>
  <c r="H449" i="1"/>
  <c r="H533" i="1"/>
  <c r="H423" i="1"/>
  <c r="H459" i="1"/>
  <c r="H607" i="1"/>
  <c r="H463" i="1"/>
  <c r="H456" i="1"/>
  <c r="H438" i="1"/>
  <c r="H520" i="1"/>
  <c r="H569" i="1"/>
  <c r="H469" i="1"/>
  <c r="H637" i="1"/>
  <c r="H415" i="1"/>
  <c r="H627" i="1"/>
  <c r="H482" i="1"/>
  <c r="H602" i="1"/>
  <c r="H513" i="1"/>
  <c r="H477" i="1"/>
  <c r="H509" i="1"/>
  <c r="H658" i="1"/>
  <c r="H703" i="1"/>
  <c r="H754" i="1"/>
  <c r="H829" i="1"/>
  <c r="H664" i="1"/>
  <c r="H743" i="1"/>
  <c r="H716" i="1"/>
  <c r="H737" i="1"/>
  <c r="H785" i="1"/>
  <c r="H816" i="1"/>
  <c r="H764" i="1"/>
  <c r="H822" i="1"/>
  <c r="H694" i="1"/>
  <c r="H750" i="1"/>
  <c r="H770" i="1"/>
  <c r="H808" i="1"/>
  <c r="H680" i="1"/>
  <c r="H728" i="1"/>
  <c r="H721" i="1"/>
  <c r="H835" i="1"/>
  <c r="H922" i="1"/>
  <c r="H868" i="1"/>
  <c r="H958" i="1"/>
  <c r="H884" i="1"/>
  <c r="H935" i="1"/>
  <c r="H898" i="1"/>
  <c r="H951" i="1"/>
  <c r="H893" i="1"/>
  <c r="H913" i="1"/>
  <c r="H967" i="1"/>
  <c r="H908" i="1"/>
  <c r="H841" i="1"/>
  <c r="H992" i="1"/>
  <c r="H1048" i="1"/>
  <c r="H1020" i="1"/>
  <c r="H988" i="1"/>
  <c r="H1064" i="1"/>
  <c r="H1006" i="1"/>
  <c r="H1036" i="1"/>
  <c r="H1026" i="1"/>
  <c r="H1045" i="1"/>
  <c r="H1033" i="1"/>
  <c r="H1057" i="1"/>
  <c r="H1024" i="1"/>
  <c r="H1018" i="1"/>
  <c r="H1012" i="1"/>
  <c r="H1075" i="1"/>
  <c r="H1113" i="1"/>
  <c r="H1117" i="1"/>
  <c r="H1131" i="1"/>
  <c r="H1105" i="1"/>
  <c r="H1082" i="1"/>
  <c r="H1100" i="1"/>
  <c r="H1087" i="1"/>
  <c r="H1182" i="1"/>
  <c r="H1155" i="1"/>
  <c r="H1148" i="1"/>
  <c r="H1161" i="1"/>
  <c r="H1144" i="1"/>
  <c r="H35" i="1"/>
  <c r="H6" i="1"/>
  <c r="H31" i="1"/>
  <c r="H42" i="1"/>
  <c r="H63" i="1"/>
  <c r="H19" i="1"/>
  <c r="H12" i="1"/>
  <c r="H47" i="1"/>
  <c r="H57" i="1"/>
  <c r="H24" i="1"/>
  <c r="H2" i="1"/>
  <c r="H1137" i="1"/>
  <c r="H348" i="1"/>
  <c r="H191" i="1"/>
  <c r="H263" i="1"/>
  <c r="H319" i="1"/>
  <c r="H226" i="1"/>
  <c r="H133" i="1"/>
  <c r="H105" i="1"/>
  <c r="H195" i="1"/>
  <c r="H284" i="1"/>
  <c r="H292" i="1"/>
  <c r="H183" i="1"/>
  <c r="H171" i="1"/>
  <c r="H367" i="1"/>
  <c r="H254" i="1"/>
  <c r="H147" i="1"/>
  <c r="H114" i="1"/>
  <c r="H402" i="1"/>
  <c r="H395" i="1"/>
  <c r="H408" i="1"/>
  <c r="H544" i="1"/>
  <c r="H498" i="1"/>
  <c r="H540" i="1"/>
  <c r="H623" i="1"/>
  <c r="H647" i="1"/>
  <c r="H548" i="1"/>
  <c r="H585" i="1"/>
  <c r="H427" i="1"/>
  <c r="H530" i="1"/>
  <c r="H562" i="1"/>
  <c r="H598" i="1"/>
  <c r="H613" i="1"/>
  <c r="H580" i="1"/>
  <c r="H492" i="1"/>
  <c r="H450" i="1"/>
  <c r="H534" i="1"/>
  <c r="H460" i="1"/>
  <c r="H608" i="1"/>
  <c r="H464" i="1"/>
  <c r="H439" i="1"/>
  <c r="H453" i="1"/>
  <c r="H521" i="1"/>
  <c r="H570" i="1"/>
  <c r="H470" i="1"/>
  <c r="H638" i="1"/>
  <c r="H416" i="1"/>
  <c r="H628" i="1"/>
  <c r="H483" i="1"/>
  <c r="H603" i="1"/>
  <c r="H514" i="1"/>
  <c r="H478" i="1"/>
  <c r="H510" i="1"/>
  <c r="H659" i="1"/>
  <c r="H704" i="1"/>
  <c r="H755" i="1"/>
  <c r="H830" i="1"/>
  <c r="H798" i="1"/>
  <c r="H707" i="1"/>
  <c r="H665" i="1"/>
  <c r="H744" i="1"/>
  <c r="H758" i="1"/>
  <c r="H738" i="1"/>
  <c r="H674" i="1"/>
  <c r="H786" i="1"/>
  <c r="H817" i="1"/>
  <c r="H765" i="1"/>
  <c r="H671" i="1"/>
  <c r="H789" i="1"/>
  <c r="H823" i="1"/>
  <c r="H695" i="1"/>
  <c r="H804" i="1"/>
  <c r="H751" i="1"/>
  <c r="H771" i="1"/>
  <c r="H687" i="1"/>
  <c r="H809" i="1"/>
  <c r="H779" i="1"/>
  <c r="H774" i="1"/>
  <c r="H681" i="1"/>
  <c r="H729" i="1"/>
  <c r="H722" i="1"/>
  <c r="H761" i="1"/>
  <c r="H690" i="1"/>
  <c r="H836" i="1"/>
  <c r="H888" i="1"/>
  <c r="H862" i="1"/>
  <c r="H923" i="1"/>
  <c r="H972" i="1"/>
  <c r="H869" i="1"/>
  <c r="H959" i="1"/>
  <c r="H885" i="1"/>
  <c r="H936" i="1"/>
  <c r="H899" i="1"/>
  <c r="H952" i="1"/>
  <c r="H856" i="1"/>
  <c r="H975" i="1"/>
  <c r="H894" i="1"/>
  <c r="H914" i="1"/>
  <c r="H968" i="1"/>
  <c r="H880" i="1"/>
  <c r="H845" i="1"/>
  <c r="H909" i="1"/>
  <c r="H842" i="1"/>
  <c r="H993" i="1"/>
  <c r="H1049" i="1"/>
  <c r="H1007" i="1"/>
  <c r="H1037" i="1"/>
  <c r="H1046" i="1"/>
  <c r="H1027" i="1"/>
  <c r="H1013" i="1"/>
  <c r="H1120" i="1"/>
  <c r="H1076" i="1"/>
  <c r="H1079" i="1"/>
  <c r="H1126" i="1"/>
  <c r="H1114" i="1"/>
  <c r="H1132" i="1"/>
  <c r="H1106" i="1"/>
  <c r="H1083" i="1"/>
  <c r="H1123" i="1"/>
  <c r="H1101" i="1"/>
  <c r="H1088" i="1"/>
  <c r="H1183" i="1"/>
  <c r="H1174" i="1"/>
  <c r="H1156" i="1"/>
  <c r="H1149" i="1"/>
  <c r="H1168" i="1"/>
  <c r="H1162" i="1"/>
  <c r="H1145" i="1"/>
  <c r="H36" i="1"/>
  <c r="H7" i="1"/>
  <c r="H32" i="1"/>
  <c r="H43" i="1"/>
  <c r="H64" i="1"/>
  <c r="H20" i="1"/>
  <c r="H13" i="1"/>
  <c r="H52" i="1"/>
  <c r="H48" i="1"/>
  <c r="H58" i="1"/>
  <c r="H25" i="1"/>
  <c r="H3" i="1"/>
  <c r="H1138" i="1"/>
  <c r="H384" i="1"/>
  <c r="H264" i="1"/>
  <c r="H320" i="1"/>
  <c r="H227" i="1"/>
  <c r="H134" i="1"/>
  <c r="H164" i="1"/>
  <c r="H106" i="1"/>
  <c r="H196" i="1"/>
  <c r="H285" i="1"/>
  <c r="H293" i="1"/>
  <c r="H306" i="1"/>
  <c r="H184" i="1"/>
  <c r="H172" i="1"/>
  <c r="H368" i="1"/>
  <c r="H255" i="1"/>
  <c r="H148" i="1"/>
  <c r="H115" i="1"/>
  <c r="H403" i="1"/>
  <c r="H396" i="1"/>
  <c r="H409" i="1"/>
  <c r="H545" i="1"/>
  <c r="H495" i="1"/>
  <c r="H616" i="1"/>
  <c r="H552" i="1"/>
  <c r="H499" i="1"/>
  <c r="H541" i="1"/>
  <c r="H558" i="1"/>
  <c r="H624" i="1"/>
  <c r="H554" i="1"/>
  <c r="H648" i="1"/>
  <c r="H549" i="1"/>
  <c r="H586" i="1"/>
  <c r="H428" i="1"/>
  <c r="H531" i="1"/>
  <c r="H563" i="1"/>
  <c r="H599" i="1"/>
  <c r="H614" i="1"/>
  <c r="H581" i="1"/>
  <c r="H493" i="1"/>
  <c r="H524" i="1"/>
  <c r="H451" i="1"/>
  <c r="H591" i="1"/>
  <c r="H535" i="1"/>
  <c r="H486" i="1"/>
  <c r="H461" i="1"/>
  <c r="H465" i="1"/>
  <c r="H550" i="1"/>
  <c r="H440" i="1"/>
  <c r="H454" i="1"/>
  <c r="H522" i="1"/>
  <c r="H571" i="1"/>
  <c r="H641" i="1"/>
  <c r="H471" i="1"/>
  <c r="H433" i="1"/>
  <c r="H639" i="1"/>
  <c r="H417" i="1"/>
  <c r="H629" i="1"/>
  <c r="H632" i="1"/>
  <c r="H484" i="1"/>
  <c r="H445" i="1"/>
  <c r="H556" i="1"/>
  <c r="H537" i="1"/>
  <c r="H604" i="1"/>
  <c r="H515" i="1"/>
  <c r="H442" i="1"/>
  <c r="H436" i="1"/>
  <c r="H479" i="1"/>
  <c r="H511" i="1"/>
  <c r="H424" i="1"/>
  <c r="H634" i="1"/>
  <c r="H574" i="1"/>
  <c r="H431" i="1"/>
  <c r="H650" i="1"/>
  <c r="H660" i="1"/>
  <c r="H652" i="1"/>
  <c r="H768" i="1"/>
  <c r="H777" i="1"/>
  <c r="H711" i="1"/>
  <c r="H705" i="1"/>
  <c r="H756" i="1"/>
  <c r="H831" i="1"/>
  <c r="H799" i="1"/>
  <c r="H792" i="1"/>
  <c r="H713" i="1"/>
  <c r="H708" i="1"/>
  <c r="H666" i="1"/>
  <c r="H745" i="1"/>
  <c r="H669" i="1"/>
  <c r="H741" i="1"/>
  <c r="H759" i="1"/>
  <c r="H739" i="1"/>
  <c r="H675" i="1"/>
  <c r="H787" i="1"/>
  <c r="H818" i="1"/>
  <c r="H766" i="1"/>
  <c r="H672" i="1"/>
  <c r="H790" i="1"/>
  <c r="H826" i="1"/>
  <c r="H824" i="1"/>
  <c r="H696" i="1"/>
  <c r="H684" i="1"/>
  <c r="H805" i="1"/>
  <c r="H752" i="1"/>
  <c r="H698" i="1"/>
  <c r="H801" i="1"/>
  <c r="H772" i="1"/>
  <c r="H688" i="1"/>
  <c r="H810" i="1"/>
  <c r="H780" i="1"/>
  <c r="H775" i="1"/>
  <c r="H682" i="1"/>
  <c r="H730" i="1"/>
  <c r="H723" i="1"/>
  <c r="H762" i="1"/>
  <c r="H794" i="1"/>
  <c r="H691" i="1"/>
  <c r="H677" i="1"/>
  <c r="H837" i="1"/>
  <c r="H984" i="1"/>
  <c r="H963" i="1"/>
  <c r="H889" i="1"/>
  <c r="H948" i="1"/>
  <c r="H904" i="1"/>
  <c r="H852" i="1"/>
  <c r="H872" i="1"/>
  <c r="H917" i="1"/>
  <c r="H906" i="1"/>
  <c r="H982" i="1"/>
  <c r="H930" i="1"/>
  <c r="H863" i="1"/>
  <c r="H942" i="1"/>
  <c r="H877" i="1"/>
  <c r="H924" i="1"/>
  <c r="H946" i="1"/>
  <c r="H919" i="1"/>
  <c r="H973" i="1"/>
  <c r="H980" i="1"/>
  <c r="H870" i="1"/>
  <c r="H848" i="1"/>
  <c r="H960" i="1"/>
  <c r="H886" i="1"/>
  <c r="H926" i="1"/>
  <c r="H937" i="1"/>
  <c r="H985" i="1"/>
  <c r="H900" i="1"/>
  <c r="H953" i="1"/>
  <c r="H940" i="1"/>
  <c r="H857" i="1"/>
  <c r="H976" i="1"/>
  <c r="H895" i="1"/>
  <c r="H915" i="1"/>
  <c r="H969" i="1"/>
  <c r="H881" i="1"/>
  <c r="H846" i="1"/>
  <c r="H860" i="1"/>
  <c r="H850" i="1"/>
  <c r="H978" i="1"/>
  <c r="H910" i="1"/>
  <c r="H854" i="1"/>
  <c r="H865" i="1"/>
  <c r="H902" i="1"/>
  <c r="H843" i="1"/>
  <c r="H994" i="1"/>
  <c r="H1050" i="1"/>
  <c r="H996" i="1"/>
  <c r="H1059" i="1"/>
  <c r="H1008" i="1"/>
  <c r="H1038" i="1"/>
  <c r="H1047" i="1"/>
  <c r="H1028" i="1"/>
  <c r="H1014" i="1"/>
  <c r="H1104" i="1"/>
  <c r="H1081" i="1"/>
  <c r="H1118" i="1"/>
  <c r="H1091" i="1"/>
  <c r="H1068" i="1"/>
  <c r="H1066" i="1"/>
  <c r="H1121" i="1"/>
  <c r="H1077" i="1"/>
  <c r="H1080" i="1"/>
  <c r="H1127" i="1"/>
  <c r="H1111" i="1"/>
  <c r="H1115" i="1"/>
  <c r="H1070" i="1"/>
  <c r="H1133" i="1"/>
  <c r="H1107" i="1"/>
  <c r="H1084" i="1"/>
  <c r="H1093" i="1"/>
  <c r="H1124" i="1"/>
  <c r="H1072" i="1"/>
  <c r="H1102" i="1"/>
  <c r="H1089" i="1"/>
  <c r="H1095" i="1"/>
  <c r="H1184" i="1"/>
  <c r="H1165" i="1"/>
  <c r="H1175" i="1"/>
  <c r="H1157" i="1"/>
  <c r="H1163" i="1"/>
  <c r="H1179" i="1"/>
  <c r="H1172" i="1"/>
  <c r="H1152" i="1"/>
  <c r="H1150" i="1"/>
  <c r="H1186" i="1"/>
  <c r="H1159" i="1"/>
  <c r="H1169" i="1"/>
  <c r="H1146" i="1"/>
  <c r="H37" i="1"/>
  <c r="H8" i="1"/>
  <c r="H33" i="1"/>
  <c r="H44" i="1"/>
  <c r="H65" i="1"/>
  <c r="H21" i="1"/>
  <c r="H14" i="1"/>
  <c r="H53" i="1"/>
  <c r="H49" i="1"/>
  <c r="H59" i="1"/>
  <c r="H26" i="1"/>
  <c r="H4" i="1"/>
  <c r="H1134" i="1"/>
  <c r="H1139" i="1"/>
  <c r="H67" i="1"/>
  <c r="H89" i="1"/>
  <c r="H385" i="1"/>
  <c r="H126" i="1"/>
  <c r="H274" i="1"/>
  <c r="H265" i="1"/>
  <c r="H329" i="1"/>
  <c r="H321" i="1"/>
  <c r="H135" i="1"/>
  <c r="H154" i="1"/>
  <c r="H165" i="1"/>
  <c r="H300" i="1"/>
  <c r="H107" i="1"/>
  <c r="H197" i="1"/>
  <c r="H232" i="1"/>
  <c r="H335" i="1"/>
  <c r="H286" i="1"/>
  <c r="H294" i="1"/>
  <c r="H92" i="1"/>
  <c r="H307" i="1"/>
  <c r="H185" i="1"/>
  <c r="H341" i="1"/>
  <c r="H349" i="1"/>
  <c r="H173" i="1"/>
  <c r="H369" i="1"/>
  <c r="H375" i="1"/>
  <c r="H256" i="1"/>
  <c r="H207" i="1"/>
  <c r="H76" i="1"/>
  <c r="H149" i="1"/>
  <c r="H116" i="1"/>
  <c r="H404" i="1"/>
  <c r="H397" i="1"/>
  <c r="H410" i="1"/>
  <c r="H546" i="1"/>
  <c r="H496" i="1"/>
  <c r="H617" i="1"/>
  <c r="H501" i="1"/>
  <c r="H573" i="1"/>
  <c r="H553" i="1"/>
  <c r="H576" i="1"/>
  <c r="H500" i="1"/>
  <c r="H542" i="1"/>
  <c r="H559" i="1"/>
  <c r="H435" i="1"/>
  <c r="H430" i="1"/>
  <c r="H419" i="1"/>
  <c r="H625" i="1"/>
  <c r="H555" i="1"/>
  <c r="H649" i="1"/>
  <c r="H587" i="1"/>
  <c r="H429" i="1"/>
  <c r="H631" i="1"/>
  <c r="H532" i="1"/>
  <c r="H564" i="1"/>
  <c r="H600" i="1"/>
  <c r="H615" i="1"/>
  <c r="H582" i="1"/>
  <c r="H473" i="1"/>
  <c r="H494" i="1"/>
  <c r="H525" i="1"/>
  <c r="H452" i="1"/>
  <c r="H455" i="1"/>
  <c r="H592" i="1"/>
  <c r="H481" i="1"/>
  <c r="H590" i="1"/>
  <c r="H536" i="1"/>
  <c r="H487" i="1"/>
  <c r="H502" i="1"/>
  <c r="H462" i="1"/>
  <c r="H466" i="1"/>
  <c r="H551" i="1"/>
  <c r="H444" i="1"/>
  <c r="H441" i="1"/>
  <c r="H523" i="1"/>
  <c r="H572" i="1"/>
  <c r="H642" i="1"/>
  <c r="H472" i="1"/>
  <c r="H583" i="1"/>
  <c r="H503" i="1"/>
  <c r="H434" i="1"/>
  <c r="H640" i="1"/>
  <c r="H418" i="1"/>
  <c r="H630" i="1"/>
  <c r="H633" i="1"/>
  <c r="H485" i="1"/>
  <c r="H446" i="1"/>
  <c r="H557" i="1"/>
  <c r="H538" i="1"/>
  <c r="H605" i="1"/>
  <c r="H516" i="1"/>
  <c r="H443" i="1"/>
  <c r="H437" i="1"/>
  <c r="H480" i="1"/>
  <c r="H588" i="1"/>
  <c r="H411" i="1"/>
  <c r="H512" i="1"/>
  <c r="H504" i="1"/>
  <c r="H425" i="1"/>
  <c r="H589" i="1"/>
  <c r="H635" i="1"/>
  <c r="H467" i="1"/>
  <c r="H575" i="1"/>
  <c r="H432" i="1"/>
  <c r="H651" i="1"/>
  <c r="H654" i="1"/>
  <c r="H661" i="1"/>
  <c r="H653" i="1"/>
  <c r="H769" i="1"/>
  <c r="H778" i="1"/>
  <c r="H712" i="1"/>
  <c r="H663" i="1"/>
  <c r="H662" i="1"/>
  <c r="H812" i="1"/>
  <c r="H833" i="1"/>
  <c r="H706" i="1"/>
  <c r="H757" i="1"/>
  <c r="H832" i="1"/>
  <c r="H800" i="1"/>
  <c r="H793" i="1"/>
  <c r="H714" i="1"/>
  <c r="H709" i="1"/>
  <c r="H797" i="1"/>
  <c r="H667" i="1"/>
  <c r="H746" i="1"/>
  <c r="H670" i="1"/>
  <c r="H742" i="1"/>
  <c r="H760" i="1"/>
  <c r="H740" i="1"/>
  <c r="H676" i="1"/>
  <c r="H788" i="1"/>
  <c r="H819" i="1"/>
  <c r="H767" i="1"/>
  <c r="H673" i="1"/>
  <c r="H668" i="1"/>
  <c r="H686" i="1"/>
  <c r="H791" i="1"/>
  <c r="H827" i="1"/>
  <c r="H825" i="1"/>
  <c r="H697" i="1"/>
  <c r="H685" i="1"/>
  <c r="H806" i="1"/>
  <c r="H753" i="1"/>
  <c r="H699" i="1"/>
  <c r="H802" i="1"/>
  <c r="H773" i="1"/>
  <c r="H735" i="1"/>
  <c r="H689" i="1"/>
  <c r="H811" i="1"/>
  <c r="H781" i="1"/>
  <c r="H776" i="1"/>
  <c r="H683" i="1"/>
  <c r="H731" i="1"/>
  <c r="H724" i="1"/>
  <c r="H763" i="1"/>
  <c r="H803" i="1"/>
  <c r="H710" i="1"/>
  <c r="H795" i="1"/>
  <c r="H717" i="1"/>
  <c r="H796" i="1"/>
  <c r="H692" i="1"/>
  <c r="H678" i="1"/>
  <c r="H838" i="1"/>
  <c r="H964" i="1"/>
  <c r="H890" i="1"/>
  <c r="H949" i="1"/>
  <c r="H905" i="1"/>
  <c r="H853" i="1"/>
  <c r="H873" i="1"/>
  <c r="H971" i="1"/>
  <c r="H918" i="1"/>
  <c r="H907" i="1"/>
  <c r="H983" i="1"/>
  <c r="H931" i="1"/>
  <c r="H864" i="1"/>
  <c r="H943" i="1"/>
  <c r="H892" i="1"/>
  <c r="H878" i="1"/>
  <c r="H925" i="1"/>
  <c r="H947" i="1"/>
  <c r="H920" i="1"/>
  <c r="H974" i="1"/>
  <c r="H981" i="1"/>
  <c r="H871" i="1"/>
  <c r="H849" i="1"/>
  <c r="H945" i="1"/>
  <c r="H961" i="1"/>
  <c r="H887" i="1"/>
  <c r="H927" i="1"/>
  <c r="H938" i="1"/>
  <c r="H891" i="1"/>
  <c r="H986" i="1"/>
  <c r="H901" i="1"/>
  <c r="H954" i="1"/>
  <c r="H859" i="1"/>
  <c r="H928" i="1"/>
  <c r="H941" i="1"/>
  <c r="H858" i="1"/>
  <c r="H929" i="1"/>
  <c r="H977" i="1"/>
  <c r="H939" i="1"/>
  <c r="H883" i="1"/>
  <c r="H896" i="1"/>
  <c r="H916" i="1"/>
  <c r="H970" i="1"/>
  <c r="H882" i="1"/>
  <c r="H847" i="1"/>
  <c r="H879" i="1"/>
  <c r="H944" i="1"/>
  <c r="H950" i="1"/>
  <c r="H861" i="1"/>
  <c r="H851" i="1"/>
  <c r="H979" i="1"/>
  <c r="H911" i="1"/>
  <c r="H855" i="1"/>
  <c r="H866" i="1"/>
  <c r="H962" i="1"/>
  <c r="H903" i="1"/>
  <c r="H844" i="1"/>
  <c r="H995" i="1"/>
  <c r="H991" i="1"/>
  <c r="H1051" i="1"/>
  <c r="H997" i="1"/>
  <c r="H1060" i="1"/>
  <c r="H1039" i="1"/>
  <c r="H1041" i="1"/>
  <c r="H1065" i="1"/>
  <c r="H1021" i="1"/>
  <c r="H1029" i="1"/>
  <c r="H1119" i="1"/>
  <c r="H1092" i="1"/>
  <c r="H1069" i="1"/>
  <c r="H1067" i="1"/>
  <c r="H1122" i="1"/>
  <c r="H1078" i="1"/>
  <c r="H1112" i="1"/>
  <c r="H1110" i="1"/>
  <c r="H1116" i="1"/>
  <c r="H1071" i="1"/>
  <c r="H1108" i="1"/>
  <c r="H1094" i="1"/>
  <c r="H1125" i="1"/>
  <c r="H1073" i="1"/>
  <c r="H1103" i="1"/>
  <c r="H1109" i="1"/>
  <c r="H1090" i="1"/>
  <c r="H1096" i="1"/>
  <c r="H1185" i="1"/>
  <c r="H1166" i="1"/>
  <c r="H1176" i="1"/>
  <c r="H1178" i="1"/>
  <c r="H1158" i="1"/>
  <c r="H1164" i="1"/>
  <c r="H1180" i="1"/>
  <c r="H1177" i="1"/>
  <c r="H1173" i="1"/>
  <c r="H1153" i="1"/>
  <c r="H1151" i="1"/>
  <c r="H1167" i="1"/>
  <c r="H1187" i="1"/>
  <c r="H1160" i="1"/>
  <c r="H1171" i="1"/>
  <c r="H1181" i="1"/>
  <c r="H1170" i="1"/>
  <c r="H1147" i="1"/>
  <c r="H51" i="1"/>
  <c r="H38" i="1"/>
  <c r="H9" i="1"/>
  <c r="H34" i="1"/>
  <c r="H45" i="1"/>
  <c r="H66" i="1"/>
  <c r="H22" i="1"/>
  <c r="H15" i="1"/>
  <c r="H54" i="1"/>
  <c r="H50" i="1"/>
  <c r="H60" i="1"/>
  <c r="H27" i="1"/>
  <c r="H1135" i="1"/>
  <c r="H1140" i="1"/>
  <c r="H68" i="1"/>
  <c r="H90" i="1"/>
  <c r="H81" i="1"/>
  <c r="H386" i="1"/>
  <c r="H127" i="1"/>
  <c r="H275" i="1"/>
  <c r="H213" i="1"/>
  <c r="H266" i="1"/>
  <c r="H330" i="1"/>
  <c r="H322" i="1"/>
  <c r="H136" i="1"/>
  <c r="H155" i="1"/>
  <c r="H166" i="1"/>
  <c r="H301" i="1"/>
  <c r="H108" i="1"/>
  <c r="H198" i="1"/>
  <c r="H233" i="1"/>
  <c r="H336" i="1"/>
  <c r="H238" i="1"/>
  <c r="H287" i="1"/>
  <c r="H295" i="1"/>
  <c r="H93" i="1"/>
  <c r="H218" i="1"/>
  <c r="H246" i="1"/>
  <c r="H71" i="1"/>
  <c r="H308" i="1"/>
  <c r="H186" i="1"/>
  <c r="H342" i="1"/>
  <c r="H350" i="1"/>
  <c r="H174" i="1"/>
  <c r="H370" i="1"/>
  <c r="H376" i="1"/>
  <c r="H257" i="1"/>
  <c r="H208" i="1"/>
  <c r="H77" i="1"/>
  <c r="H387" i="1"/>
  <c r="H128" i="1"/>
  <c r="H316" i="1"/>
  <c r="H276" i="1"/>
  <c r="H313" i="1"/>
  <c r="H214" i="1"/>
  <c r="H267" i="1"/>
  <c r="H331" i="1"/>
  <c r="H323" i="1"/>
  <c r="H160" i="1"/>
  <c r="H137" i="1"/>
  <c r="H156" i="1"/>
  <c r="H167" i="1"/>
  <c r="H141" i="1"/>
  <c r="H359" i="1"/>
  <c r="H302" i="1"/>
  <c r="H109" i="1"/>
  <c r="H199" i="1"/>
  <c r="H179" i="1"/>
  <c r="H234" i="1"/>
  <c r="H337" i="1"/>
  <c r="H355" i="1"/>
  <c r="H239" i="1"/>
  <c r="H288" i="1"/>
  <c r="H296" i="1"/>
  <c r="H150" i="1"/>
  <c r="H94" i="1"/>
  <c r="H219" i="1"/>
  <c r="H101" i="1"/>
  <c r="H247" i="1"/>
  <c r="H72" i="1"/>
  <c r="H309" i="1"/>
  <c r="H187" i="1"/>
  <c r="H343" i="1"/>
  <c r="H351" i="1"/>
  <c r="H175" i="1"/>
  <c r="H203" i="1"/>
  <c r="H371" i="1"/>
  <c r="H377" i="1"/>
  <c r="H258" i="1"/>
  <c r="H209" i="1"/>
  <c r="H78" i="1"/>
  <c r="H326" i="1"/>
  <c r="H388" i="1"/>
  <c r="H129" i="1"/>
  <c r="H317" i="1"/>
  <c r="H277" i="1"/>
  <c r="H314" i="1"/>
  <c r="H215" i="1"/>
  <c r="H268" i="1"/>
  <c r="H332" i="1"/>
  <c r="H223" i="1"/>
  <c r="H324" i="1"/>
  <c r="H161" i="1"/>
  <c r="H138" i="1"/>
  <c r="H83" i="1"/>
  <c r="H157" i="1"/>
  <c r="H120" i="1"/>
  <c r="H381" i="1"/>
  <c r="H168" i="1"/>
  <c r="H142" i="1"/>
  <c r="H86" i="1"/>
  <c r="H360" i="1"/>
  <c r="H303" i="1"/>
  <c r="H110" i="1"/>
  <c r="H200" i="1"/>
  <c r="H271" i="1"/>
  <c r="H180" i="1"/>
  <c r="H235" i="1"/>
  <c r="H123" i="1"/>
  <c r="H338" i="1"/>
  <c r="H98" i="1"/>
  <c r="H192" i="1"/>
  <c r="H356" i="1"/>
  <c r="H240" i="1"/>
  <c r="H289" i="1"/>
  <c r="H297" i="1"/>
  <c r="H151" i="1"/>
  <c r="H95" i="1"/>
  <c r="H220" i="1"/>
  <c r="H243" i="1"/>
  <c r="H102" i="1"/>
  <c r="H117" i="1"/>
  <c r="H229" i="1"/>
  <c r="H248" i="1"/>
  <c r="H73" i="1"/>
  <c r="H310" i="1"/>
  <c r="H188" i="1"/>
  <c r="H344" i="1"/>
  <c r="H352" i="1"/>
  <c r="H176" i="1"/>
  <c r="H204" i="1"/>
  <c r="H372" i="1"/>
  <c r="H378" i="1"/>
  <c r="H259" i="1"/>
  <c r="H210" i="1"/>
  <c r="H79" i="1"/>
  <c r="H327" i="1"/>
  <c r="H389" i="1"/>
  <c r="H130" i="1"/>
  <c r="H318" i="1"/>
  <c r="H278" i="1"/>
  <c r="H216" i="1"/>
  <c r="H269" i="1"/>
  <c r="H333" i="1"/>
  <c r="H224" i="1"/>
  <c r="H325" i="1"/>
  <c r="H162" i="1"/>
  <c r="H139" i="1"/>
  <c r="H84" i="1"/>
  <c r="H158" i="1"/>
  <c r="H121" i="1"/>
  <c r="H382" i="1"/>
  <c r="H169" i="1"/>
  <c r="H143" i="1"/>
  <c r="H87" i="1"/>
  <c r="H361" i="1"/>
  <c r="H304" i="1"/>
  <c r="H111" i="1"/>
  <c r="H201" i="1"/>
  <c r="H272" i="1"/>
  <c r="H181" i="1"/>
  <c r="H236" i="1"/>
  <c r="H124" i="1"/>
  <c r="H339" i="1"/>
  <c r="H99" i="1"/>
  <c r="H193" i="1"/>
  <c r="H357" i="1"/>
  <c r="H241" i="1"/>
  <c r="H290" i="1"/>
  <c r="H298" i="1"/>
  <c r="H152" i="1"/>
  <c r="H96" i="1"/>
  <c r="H221" i="1"/>
  <c r="H244" i="1"/>
  <c r="H103" i="1"/>
  <c r="H118" i="1"/>
  <c r="H230" i="1"/>
  <c r="H249" i="1"/>
  <c r="H74" i="1"/>
  <c r="H311" i="1"/>
  <c r="H189" i="1"/>
  <c r="H345" i="1"/>
  <c r="H353" i="1"/>
  <c r="H177" i="1"/>
  <c r="H205" i="1"/>
  <c r="H373" i="1"/>
  <c r="H379" i="1"/>
  <c r="H260" i="1"/>
  <c r="H211" i="1"/>
  <c r="H80" i="1"/>
  <c r="H328" i="1"/>
  <c r="H91" i="1"/>
  <c r="H82" i="1"/>
  <c r="H390" i="1"/>
  <c r="H131" i="1"/>
  <c r="H279" i="1"/>
  <c r="H315" i="1"/>
  <c r="H217" i="1"/>
  <c r="H270" i="1"/>
  <c r="H334" i="1"/>
  <c r="H225" i="1"/>
  <c r="H163" i="1"/>
  <c r="H228" i="1"/>
  <c r="H140" i="1"/>
  <c r="H85" i="1"/>
  <c r="H159" i="1"/>
  <c r="H122" i="1"/>
  <c r="H383" i="1"/>
  <c r="H170" i="1"/>
  <c r="H144" i="1"/>
  <c r="H88" i="1"/>
  <c r="H362" i="1"/>
  <c r="H305" i="1"/>
  <c r="H112" i="1"/>
  <c r="H202" i="1"/>
  <c r="H273" i="1"/>
  <c r="H182" i="1"/>
  <c r="H237" i="1"/>
  <c r="H125" i="1"/>
  <c r="H340" i="1"/>
  <c r="H100" i="1"/>
  <c r="H194" i="1"/>
  <c r="H358" i="1"/>
  <c r="H242" i="1"/>
  <c r="H291" i="1"/>
  <c r="H299" i="1"/>
  <c r="H153" i="1"/>
  <c r="H97" i="1"/>
  <c r="H222" i="1"/>
  <c r="H245" i="1"/>
  <c r="H104" i="1"/>
  <c r="H119" i="1"/>
  <c r="H231" i="1"/>
  <c r="H250" i="1"/>
  <c r="H75" i="1"/>
  <c r="H312" i="1"/>
  <c r="H190" i="1"/>
  <c r="H346" i="1"/>
  <c r="H354" i="1"/>
  <c r="H178" i="1"/>
  <c r="H206" i="1"/>
  <c r="H374" i="1"/>
  <c r="H380" i="1"/>
  <c r="H261" i="1"/>
  <c r="H212" i="1"/>
  <c r="N7" i="4"/>
  <c r="M7" i="4"/>
  <c r="L7" i="4"/>
  <c r="K7" i="4"/>
  <c r="J7" i="4"/>
  <c r="I7" i="4"/>
  <c r="H7" i="4"/>
  <c r="G7" i="4"/>
  <c r="F7" i="4"/>
  <c r="E7" i="4"/>
  <c r="D7" i="4"/>
  <c r="C7" i="4"/>
  <c r="B7" i="4"/>
  <c r="N5" i="4"/>
  <c r="G280" i="1"/>
  <c r="G363" i="1"/>
  <c r="G398" i="1"/>
  <c r="G391" i="1"/>
  <c r="G643" i="1"/>
  <c r="G526" i="1"/>
  <c r="G594" i="1"/>
  <c r="G609" i="1"/>
  <c r="G488" i="1"/>
  <c r="G618" i="1"/>
  <c r="G420" i="1"/>
  <c r="G606" i="1"/>
  <c r="G517" i="1"/>
  <c r="G412" i="1"/>
  <c r="G474" i="1"/>
  <c r="G506" i="1"/>
  <c r="G655" i="1"/>
  <c r="G732" i="1"/>
  <c r="G700" i="1"/>
  <c r="G828" i="1"/>
  <c r="G782" i="1"/>
  <c r="G813" i="1"/>
  <c r="G747" i="1"/>
  <c r="G725" i="1"/>
  <c r="G718" i="1"/>
  <c r="G955" i="1"/>
  <c r="G932" i="1"/>
  <c r="G874" i="1"/>
  <c r="G1058" i="1"/>
  <c r="G998" i="1"/>
  <c r="G1061" i="1"/>
  <c r="G1003" i="1"/>
  <c r="G1042" i="1"/>
  <c r="G1054" i="1"/>
  <c r="G1009" i="1"/>
  <c r="G1040" i="1"/>
  <c r="G1128" i="1"/>
  <c r="G1097" i="1"/>
  <c r="G1141" i="1"/>
  <c r="G28" i="1"/>
  <c r="G39" i="1"/>
  <c r="G16" i="1"/>
  <c r="G281" i="1"/>
  <c r="G364" i="1"/>
  <c r="G251" i="1"/>
  <c r="G113" i="1"/>
  <c r="G399" i="1"/>
  <c r="G392" i="1"/>
  <c r="G405" i="1"/>
  <c r="G644" i="1"/>
  <c r="G505" i="1"/>
  <c r="G527" i="1"/>
  <c r="G595" i="1"/>
  <c r="G610" i="1"/>
  <c r="G577" i="1"/>
  <c r="G489" i="1"/>
  <c r="G619" i="1"/>
  <c r="G447" i="1"/>
  <c r="G421" i="1"/>
  <c r="G457" i="1"/>
  <c r="G565" i="1"/>
  <c r="G518" i="1"/>
  <c r="G567" i="1"/>
  <c r="G413" i="1"/>
  <c r="G475" i="1"/>
  <c r="G507" i="1"/>
  <c r="G656" i="1"/>
  <c r="G733" i="1"/>
  <c r="G701" i="1"/>
  <c r="G783" i="1"/>
  <c r="G814" i="1"/>
  <c r="G820" i="1"/>
  <c r="G748" i="1"/>
  <c r="G726" i="1"/>
  <c r="G719" i="1"/>
  <c r="G956" i="1"/>
  <c r="G933" i="1"/>
  <c r="G965" i="1"/>
  <c r="G875" i="1"/>
  <c r="G839" i="1"/>
  <c r="G1034" i="1"/>
  <c r="G1001" i="1"/>
  <c r="G999" i="1"/>
  <c r="G1062" i="1"/>
  <c r="G1004" i="1"/>
  <c r="G1043" i="1"/>
  <c r="G989" i="1"/>
  <c r="G1015" i="1"/>
  <c r="G1055" i="1"/>
  <c r="G1052" i="1"/>
  <c r="G1022" i="1"/>
  <c r="G1030" i="1"/>
  <c r="G1010" i="1"/>
  <c r="G1129" i="1"/>
  <c r="G1098" i="1"/>
  <c r="G1085" i="1"/>
  <c r="G1142" i="1"/>
  <c r="G29" i="1"/>
  <c r="G40" i="1"/>
  <c r="G61" i="1"/>
  <c r="G17" i="1"/>
  <c r="G10" i="1"/>
  <c r="G55" i="1"/>
  <c r="G282" i="1"/>
  <c r="G365" i="1"/>
  <c r="G252" i="1"/>
  <c r="G145" i="1"/>
  <c r="G69" i="1"/>
  <c r="G400" i="1"/>
  <c r="G393" i="1"/>
  <c r="G406" i="1"/>
  <c r="G645" i="1"/>
  <c r="G528" i="1"/>
  <c r="G560" i="1"/>
  <c r="G596" i="1"/>
  <c r="G611" i="1"/>
  <c r="G578" i="1"/>
  <c r="G490" i="1"/>
  <c r="G620" i="1"/>
  <c r="G448" i="1"/>
  <c r="G422" i="1"/>
  <c r="G458" i="1"/>
  <c r="G566" i="1"/>
  <c r="G593" i="1"/>
  <c r="G519" i="1"/>
  <c r="G568" i="1"/>
  <c r="G468" i="1"/>
  <c r="G636" i="1"/>
  <c r="G414" i="1"/>
  <c r="G626" i="1"/>
  <c r="G601" i="1"/>
  <c r="G476" i="1"/>
  <c r="G508" i="1"/>
  <c r="G657" i="1"/>
  <c r="G734" i="1"/>
  <c r="G702" i="1"/>
  <c r="G715" i="1"/>
  <c r="G736" i="1"/>
  <c r="G784" i="1"/>
  <c r="G815" i="1"/>
  <c r="G821" i="1"/>
  <c r="G693" i="1"/>
  <c r="G749" i="1"/>
  <c r="G807" i="1"/>
  <c r="G679" i="1"/>
  <c r="G727" i="1"/>
  <c r="G720" i="1"/>
  <c r="G834" i="1"/>
  <c r="G921" i="1"/>
  <c r="G867" i="1"/>
  <c r="G957" i="1"/>
  <c r="G934" i="1"/>
  <c r="G897" i="1"/>
  <c r="G912" i="1"/>
  <c r="G966" i="1"/>
  <c r="G876" i="1"/>
  <c r="G840" i="1"/>
  <c r="G1019" i="1"/>
  <c r="G1035" i="1"/>
  <c r="G987" i="1"/>
  <c r="G1002" i="1"/>
  <c r="G1000" i="1"/>
  <c r="G1063" i="1"/>
  <c r="G1005" i="1"/>
  <c r="G1025" i="1"/>
  <c r="G1044" i="1"/>
  <c r="G990" i="1"/>
  <c r="G1016" i="1"/>
  <c r="G1032" i="1"/>
  <c r="G1056" i="1"/>
  <c r="G1053" i="1"/>
  <c r="G1023" i="1"/>
  <c r="G1031" i="1"/>
  <c r="G1017" i="1"/>
  <c r="G1011" i="1"/>
  <c r="G1074" i="1"/>
  <c r="G1130" i="1"/>
  <c r="G1099" i="1"/>
  <c r="G1086" i="1"/>
  <c r="G1154" i="1"/>
  <c r="G1143" i="1"/>
  <c r="G5" i="1"/>
  <c r="G30" i="1"/>
  <c r="G41" i="1"/>
  <c r="G62" i="1"/>
  <c r="G18" i="1"/>
  <c r="G11" i="1"/>
  <c r="G46" i="1"/>
  <c r="G56" i="1"/>
  <c r="G23" i="1"/>
  <c r="G1136" i="1"/>
  <c r="G347" i="1"/>
  <c r="G262" i="1"/>
  <c r="G132" i="1"/>
  <c r="G283" i="1"/>
  <c r="G366" i="1"/>
  <c r="G253" i="1"/>
  <c r="G146" i="1"/>
  <c r="G70" i="1"/>
  <c r="G401" i="1"/>
  <c r="G394" i="1"/>
  <c r="G407" i="1"/>
  <c r="G543" i="1"/>
  <c r="G497" i="1"/>
  <c r="G539" i="1"/>
  <c r="G622" i="1"/>
  <c r="G646" i="1"/>
  <c r="G547" i="1"/>
  <c r="G584" i="1"/>
  <c r="G426" i="1"/>
  <c r="G529" i="1"/>
  <c r="G561" i="1"/>
  <c r="G597" i="1"/>
  <c r="G612" i="1"/>
  <c r="G579" i="1"/>
  <c r="G491" i="1"/>
  <c r="G621" i="1"/>
  <c r="G449" i="1"/>
  <c r="G533" i="1"/>
  <c r="G423" i="1"/>
  <c r="G459" i="1"/>
  <c r="G607" i="1"/>
  <c r="G463" i="1"/>
  <c r="G456" i="1"/>
  <c r="G438" i="1"/>
  <c r="G520" i="1"/>
  <c r="G569" i="1"/>
  <c r="G469" i="1"/>
  <c r="G637" i="1"/>
  <c r="G415" i="1"/>
  <c r="G627" i="1"/>
  <c r="G482" i="1"/>
  <c r="G602" i="1"/>
  <c r="G513" i="1"/>
  <c r="G477" i="1"/>
  <c r="G509" i="1"/>
  <c r="G658" i="1"/>
  <c r="G703" i="1"/>
  <c r="G754" i="1"/>
  <c r="G829" i="1"/>
  <c r="G664" i="1"/>
  <c r="G743" i="1"/>
  <c r="G716" i="1"/>
  <c r="G737" i="1"/>
  <c r="G785" i="1"/>
  <c r="G816" i="1"/>
  <c r="G764" i="1"/>
  <c r="G822" i="1"/>
  <c r="G694" i="1"/>
  <c r="G750" i="1"/>
  <c r="G770" i="1"/>
  <c r="G808" i="1"/>
  <c r="G680" i="1"/>
  <c r="G728" i="1"/>
  <c r="G721" i="1"/>
  <c r="G835" i="1"/>
  <c r="G922" i="1"/>
  <c r="G868" i="1"/>
  <c r="G958" i="1"/>
  <c r="G884" i="1"/>
  <c r="G935" i="1"/>
  <c r="G898" i="1"/>
  <c r="G951" i="1"/>
  <c r="G893" i="1"/>
  <c r="G913" i="1"/>
  <c r="G967" i="1"/>
  <c r="G908" i="1"/>
  <c r="G841" i="1"/>
  <c r="G992" i="1"/>
  <c r="G1048" i="1"/>
  <c r="G1020" i="1"/>
  <c r="G988" i="1"/>
  <c r="G1064" i="1"/>
  <c r="G1006" i="1"/>
  <c r="G1036" i="1"/>
  <c r="G1026" i="1"/>
  <c r="G1045" i="1"/>
  <c r="G1033" i="1"/>
  <c r="G1057" i="1"/>
  <c r="G1024" i="1"/>
  <c r="G1018" i="1"/>
  <c r="G1012" i="1"/>
  <c r="G1075" i="1"/>
  <c r="G1113" i="1"/>
  <c r="G1117" i="1"/>
  <c r="G1131" i="1"/>
  <c r="G1105" i="1"/>
  <c r="G1082" i="1"/>
  <c r="G1100" i="1"/>
  <c r="G1087" i="1"/>
  <c r="G1182" i="1"/>
  <c r="G1155" i="1"/>
  <c r="G1148" i="1"/>
  <c r="G1161" i="1"/>
  <c r="G1144" i="1"/>
  <c r="G35" i="1"/>
  <c r="G6" i="1"/>
  <c r="G31" i="1"/>
  <c r="G42" i="1"/>
  <c r="G63" i="1"/>
  <c r="G19" i="1"/>
  <c r="G12" i="1"/>
  <c r="G47" i="1"/>
  <c r="G57" i="1"/>
  <c r="G24" i="1"/>
  <c r="G2" i="1"/>
  <c r="G1137" i="1"/>
  <c r="G348" i="1"/>
  <c r="G191" i="1"/>
  <c r="G263" i="1"/>
  <c r="G319" i="1"/>
  <c r="G226" i="1"/>
  <c r="G133" i="1"/>
  <c r="G105" i="1"/>
  <c r="G195" i="1"/>
  <c r="G284" i="1"/>
  <c r="G292" i="1"/>
  <c r="G183" i="1"/>
  <c r="G171" i="1"/>
  <c r="G367" i="1"/>
  <c r="G254" i="1"/>
  <c r="G147" i="1"/>
  <c r="G114" i="1"/>
  <c r="G402" i="1"/>
  <c r="G395" i="1"/>
  <c r="G408" i="1"/>
  <c r="G544" i="1"/>
  <c r="G498" i="1"/>
  <c r="G540" i="1"/>
  <c r="G623" i="1"/>
  <c r="G647" i="1"/>
  <c r="G548" i="1"/>
  <c r="G585" i="1"/>
  <c r="G427" i="1"/>
  <c r="G530" i="1"/>
  <c r="G562" i="1"/>
  <c r="G598" i="1"/>
  <c r="G613" i="1"/>
  <c r="G580" i="1"/>
  <c r="G492" i="1"/>
  <c r="G450" i="1"/>
  <c r="G534" i="1"/>
  <c r="G460" i="1"/>
  <c r="G608" i="1"/>
  <c r="G464" i="1"/>
  <c r="G439" i="1"/>
  <c r="G453" i="1"/>
  <c r="G521" i="1"/>
  <c r="G570" i="1"/>
  <c r="G470" i="1"/>
  <c r="G638" i="1"/>
  <c r="G416" i="1"/>
  <c r="G628" i="1"/>
  <c r="G483" i="1"/>
  <c r="G603" i="1"/>
  <c r="G514" i="1"/>
  <c r="G478" i="1"/>
  <c r="G510" i="1"/>
  <c r="G659" i="1"/>
  <c r="G704" i="1"/>
  <c r="G755" i="1"/>
  <c r="G830" i="1"/>
  <c r="G798" i="1"/>
  <c r="G707" i="1"/>
  <c r="G665" i="1"/>
  <c r="G744" i="1"/>
  <c r="G758" i="1"/>
  <c r="G738" i="1"/>
  <c r="G674" i="1"/>
  <c r="G786" i="1"/>
  <c r="G817" i="1"/>
  <c r="G765" i="1"/>
  <c r="G671" i="1"/>
  <c r="G789" i="1"/>
  <c r="G823" i="1"/>
  <c r="G695" i="1"/>
  <c r="G804" i="1"/>
  <c r="G751" i="1"/>
  <c r="G771" i="1"/>
  <c r="G687" i="1"/>
  <c r="G809" i="1"/>
  <c r="G779" i="1"/>
  <c r="G774" i="1"/>
  <c r="G681" i="1"/>
  <c r="G729" i="1"/>
  <c r="G722" i="1"/>
  <c r="G761" i="1"/>
  <c r="G690" i="1"/>
  <c r="G836" i="1"/>
  <c r="G888" i="1"/>
  <c r="G862" i="1"/>
  <c r="G923" i="1"/>
  <c r="G972" i="1"/>
  <c r="G869" i="1"/>
  <c r="G959" i="1"/>
  <c r="G885" i="1"/>
  <c r="G936" i="1"/>
  <c r="G899" i="1"/>
  <c r="G952" i="1"/>
  <c r="G856" i="1"/>
  <c r="G975" i="1"/>
  <c r="G894" i="1"/>
  <c r="G914" i="1"/>
  <c r="G968" i="1"/>
  <c r="G880" i="1"/>
  <c r="G845" i="1"/>
  <c r="G909" i="1"/>
  <c r="G842" i="1"/>
  <c r="G993" i="1"/>
  <c r="G1049" i="1"/>
  <c r="G1007" i="1"/>
  <c r="G1037" i="1"/>
  <c r="G1046" i="1"/>
  <c r="G1027" i="1"/>
  <c r="G1013" i="1"/>
  <c r="G1120" i="1"/>
  <c r="G1076" i="1"/>
  <c r="G1079" i="1"/>
  <c r="G1126" i="1"/>
  <c r="G1114" i="1"/>
  <c r="G1132" i="1"/>
  <c r="G1106" i="1"/>
  <c r="G1083" i="1"/>
  <c r="G1123" i="1"/>
  <c r="G1101" i="1"/>
  <c r="G1088" i="1"/>
  <c r="G1183" i="1"/>
  <c r="G1174" i="1"/>
  <c r="G1156" i="1"/>
  <c r="G1149" i="1"/>
  <c r="G1168" i="1"/>
  <c r="G1162" i="1"/>
  <c r="G1145" i="1"/>
  <c r="G36" i="1"/>
  <c r="G7" i="1"/>
  <c r="G32" i="1"/>
  <c r="G43" i="1"/>
  <c r="G64" i="1"/>
  <c r="G20" i="1"/>
  <c r="G13" i="1"/>
  <c r="G52" i="1"/>
  <c r="G48" i="1"/>
  <c r="G58" i="1"/>
  <c r="G25" i="1"/>
  <c r="G3" i="1"/>
  <c r="G1138" i="1"/>
  <c r="G384" i="1"/>
  <c r="G264" i="1"/>
  <c r="G320" i="1"/>
  <c r="G227" i="1"/>
  <c r="G134" i="1"/>
  <c r="G164" i="1"/>
  <c r="G106" i="1"/>
  <c r="G196" i="1"/>
  <c r="G285" i="1"/>
  <c r="G293" i="1"/>
  <c r="G306" i="1"/>
  <c r="G184" i="1"/>
  <c r="G172" i="1"/>
  <c r="G368" i="1"/>
  <c r="G255" i="1"/>
  <c r="G148" i="1"/>
  <c r="G115" i="1"/>
  <c r="G403" i="1"/>
  <c r="G396" i="1"/>
  <c r="G409" i="1"/>
  <c r="G545" i="1"/>
  <c r="G495" i="1"/>
  <c r="G616" i="1"/>
  <c r="G552" i="1"/>
  <c r="G499" i="1"/>
  <c r="G541" i="1"/>
  <c r="G558" i="1"/>
  <c r="G624" i="1"/>
  <c r="G554" i="1"/>
  <c r="G648" i="1"/>
  <c r="G549" i="1"/>
  <c r="G586" i="1"/>
  <c r="G428" i="1"/>
  <c r="G531" i="1"/>
  <c r="G563" i="1"/>
  <c r="G599" i="1"/>
  <c r="G614" i="1"/>
  <c r="G581" i="1"/>
  <c r="G493" i="1"/>
  <c r="G524" i="1"/>
  <c r="G451" i="1"/>
  <c r="G591" i="1"/>
  <c r="G535" i="1"/>
  <c r="G486" i="1"/>
  <c r="G461" i="1"/>
  <c r="G465" i="1"/>
  <c r="G550" i="1"/>
  <c r="G440" i="1"/>
  <c r="G454" i="1"/>
  <c r="G522" i="1"/>
  <c r="G571" i="1"/>
  <c r="G641" i="1"/>
  <c r="G471" i="1"/>
  <c r="G433" i="1"/>
  <c r="G639" i="1"/>
  <c r="G417" i="1"/>
  <c r="G629" i="1"/>
  <c r="G632" i="1"/>
  <c r="G484" i="1"/>
  <c r="G445" i="1"/>
  <c r="G556" i="1"/>
  <c r="G537" i="1"/>
  <c r="G604" i="1"/>
  <c r="G515" i="1"/>
  <c r="G442" i="1"/>
  <c r="G436" i="1"/>
  <c r="G479" i="1"/>
  <c r="G511" i="1"/>
  <c r="G424" i="1"/>
  <c r="G634" i="1"/>
  <c r="G574" i="1"/>
  <c r="G431" i="1"/>
  <c r="G650" i="1"/>
  <c r="G660" i="1"/>
  <c r="G652" i="1"/>
  <c r="G768" i="1"/>
  <c r="G777" i="1"/>
  <c r="G711" i="1"/>
  <c r="G705" i="1"/>
  <c r="G756" i="1"/>
  <c r="G831" i="1"/>
  <c r="G799" i="1"/>
  <c r="G792" i="1"/>
  <c r="G713" i="1"/>
  <c r="G708" i="1"/>
  <c r="G666" i="1"/>
  <c r="G745" i="1"/>
  <c r="G669" i="1"/>
  <c r="G741" i="1"/>
  <c r="G759" i="1"/>
  <c r="G739" i="1"/>
  <c r="G675" i="1"/>
  <c r="G787" i="1"/>
  <c r="G818" i="1"/>
  <c r="G766" i="1"/>
  <c r="G672" i="1"/>
  <c r="G790" i="1"/>
  <c r="G826" i="1"/>
  <c r="G824" i="1"/>
  <c r="G696" i="1"/>
  <c r="G684" i="1"/>
  <c r="G805" i="1"/>
  <c r="G752" i="1"/>
  <c r="G698" i="1"/>
  <c r="G801" i="1"/>
  <c r="G772" i="1"/>
  <c r="G688" i="1"/>
  <c r="G810" i="1"/>
  <c r="G780" i="1"/>
  <c r="G775" i="1"/>
  <c r="G682" i="1"/>
  <c r="G730" i="1"/>
  <c r="G723" i="1"/>
  <c r="G762" i="1"/>
  <c r="G794" i="1"/>
  <c r="G691" i="1"/>
  <c r="G677" i="1"/>
  <c r="G837" i="1"/>
  <c r="G984" i="1"/>
  <c r="G963" i="1"/>
  <c r="G889" i="1"/>
  <c r="G948" i="1"/>
  <c r="G904" i="1"/>
  <c r="G852" i="1"/>
  <c r="G872" i="1"/>
  <c r="G917" i="1"/>
  <c r="G906" i="1"/>
  <c r="G982" i="1"/>
  <c r="G930" i="1"/>
  <c r="G863" i="1"/>
  <c r="G942" i="1"/>
  <c r="G877" i="1"/>
  <c r="G924" i="1"/>
  <c r="G946" i="1"/>
  <c r="G919" i="1"/>
  <c r="G973" i="1"/>
  <c r="G980" i="1"/>
  <c r="G870" i="1"/>
  <c r="G848" i="1"/>
  <c r="G960" i="1"/>
  <c r="G886" i="1"/>
  <c r="G926" i="1"/>
  <c r="G937" i="1"/>
  <c r="G985" i="1"/>
  <c r="G900" i="1"/>
  <c r="G953" i="1"/>
  <c r="G940" i="1"/>
  <c r="G857" i="1"/>
  <c r="G976" i="1"/>
  <c r="G895" i="1"/>
  <c r="G915" i="1"/>
  <c r="G969" i="1"/>
  <c r="G881" i="1"/>
  <c r="G846" i="1"/>
  <c r="G860" i="1"/>
  <c r="G850" i="1"/>
  <c r="G978" i="1"/>
  <c r="G910" i="1"/>
  <c r="G854" i="1"/>
  <c r="G865" i="1"/>
  <c r="G902" i="1"/>
  <c r="G843" i="1"/>
  <c r="G994" i="1"/>
  <c r="G1050" i="1"/>
  <c r="G996" i="1"/>
  <c r="G1059" i="1"/>
  <c r="G1008" i="1"/>
  <c r="G1038" i="1"/>
  <c r="G1047" i="1"/>
  <c r="G1028" i="1"/>
  <c r="G1014" i="1"/>
  <c r="G1104" i="1"/>
  <c r="G1081" i="1"/>
  <c r="G1118" i="1"/>
  <c r="G1091" i="1"/>
  <c r="G1068" i="1"/>
  <c r="G1066" i="1"/>
  <c r="G1121" i="1"/>
  <c r="G1077" i="1"/>
  <c r="G1080" i="1"/>
  <c r="G1127" i="1"/>
  <c r="G1111" i="1"/>
  <c r="G1115" i="1"/>
  <c r="G1070" i="1"/>
  <c r="G1133" i="1"/>
  <c r="G1107" i="1"/>
  <c r="G1084" i="1"/>
  <c r="G1093" i="1"/>
  <c r="G1124" i="1"/>
  <c r="G1072" i="1"/>
  <c r="G1102" i="1"/>
  <c r="G1089" i="1"/>
  <c r="G1095" i="1"/>
  <c r="G1184" i="1"/>
  <c r="G1165" i="1"/>
  <c r="G1175" i="1"/>
  <c r="G1157" i="1"/>
  <c r="G1163" i="1"/>
  <c r="G1179" i="1"/>
  <c r="G1172" i="1"/>
  <c r="G1152" i="1"/>
  <c r="G1150" i="1"/>
  <c r="G1186" i="1"/>
  <c r="G1159" i="1"/>
  <c r="G1169" i="1"/>
  <c r="G1146" i="1"/>
  <c r="G37" i="1"/>
  <c r="G8" i="1"/>
  <c r="G33" i="1"/>
  <c r="G44" i="1"/>
  <c r="G65" i="1"/>
  <c r="G21" i="1"/>
  <c r="G14" i="1"/>
  <c r="G53" i="1"/>
  <c r="G49" i="1"/>
  <c r="G59" i="1"/>
  <c r="G26" i="1"/>
  <c r="G4" i="1"/>
  <c r="G1134" i="1"/>
  <c r="G1139" i="1"/>
  <c r="G67" i="1"/>
  <c r="G89" i="1"/>
  <c r="G385" i="1"/>
  <c r="G126" i="1"/>
  <c r="G274" i="1"/>
  <c r="G265" i="1"/>
  <c r="G329" i="1"/>
  <c r="G321" i="1"/>
  <c r="G135" i="1"/>
  <c r="G154" i="1"/>
  <c r="G165" i="1"/>
  <c r="G300" i="1"/>
  <c r="G107" i="1"/>
  <c r="G197" i="1"/>
  <c r="G232" i="1"/>
  <c r="G335" i="1"/>
  <c r="G286" i="1"/>
  <c r="G294" i="1"/>
  <c r="G92" i="1"/>
  <c r="G307" i="1"/>
  <c r="G185" i="1"/>
  <c r="G341" i="1"/>
  <c r="G349" i="1"/>
  <c r="G173" i="1"/>
  <c r="G369" i="1"/>
  <c r="G375" i="1"/>
  <c r="G256" i="1"/>
  <c r="G207" i="1"/>
  <c r="G76" i="1"/>
  <c r="G149" i="1"/>
  <c r="G116" i="1"/>
  <c r="G404" i="1"/>
  <c r="G397" i="1"/>
  <c r="G410" i="1"/>
  <c r="G546" i="1"/>
  <c r="G496" i="1"/>
  <c r="G617" i="1"/>
  <c r="G501" i="1"/>
  <c r="G573" i="1"/>
  <c r="G553" i="1"/>
  <c r="G576" i="1"/>
  <c r="G500" i="1"/>
  <c r="G542" i="1"/>
  <c r="G559" i="1"/>
  <c r="G435" i="1"/>
  <c r="G430" i="1"/>
  <c r="G419" i="1"/>
  <c r="G625" i="1"/>
  <c r="G555" i="1"/>
  <c r="G649" i="1"/>
  <c r="G587" i="1"/>
  <c r="G429" i="1"/>
  <c r="G631" i="1"/>
  <c r="G532" i="1"/>
  <c r="G564" i="1"/>
  <c r="G600" i="1"/>
  <c r="G615" i="1"/>
  <c r="G582" i="1"/>
  <c r="G473" i="1"/>
  <c r="G494" i="1"/>
  <c r="G525" i="1"/>
  <c r="G452" i="1"/>
  <c r="G455" i="1"/>
  <c r="G592" i="1"/>
  <c r="G481" i="1"/>
  <c r="G590" i="1"/>
  <c r="G536" i="1"/>
  <c r="G487" i="1"/>
  <c r="G502" i="1"/>
  <c r="G462" i="1"/>
  <c r="G466" i="1"/>
  <c r="G551" i="1"/>
  <c r="G444" i="1"/>
  <c r="G441" i="1"/>
  <c r="G523" i="1"/>
  <c r="G572" i="1"/>
  <c r="G642" i="1"/>
  <c r="G472" i="1"/>
  <c r="G583" i="1"/>
  <c r="G503" i="1"/>
  <c r="G434" i="1"/>
  <c r="G640" i="1"/>
  <c r="G418" i="1"/>
  <c r="G630" i="1"/>
  <c r="G633" i="1"/>
  <c r="G485" i="1"/>
  <c r="G446" i="1"/>
  <c r="G557" i="1"/>
  <c r="G538" i="1"/>
  <c r="G605" i="1"/>
  <c r="G516" i="1"/>
  <c r="G443" i="1"/>
  <c r="G437" i="1"/>
  <c r="G480" i="1"/>
  <c r="G588" i="1"/>
  <c r="G411" i="1"/>
  <c r="G512" i="1"/>
  <c r="G504" i="1"/>
  <c r="G425" i="1"/>
  <c r="G589" i="1"/>
  <c r="G635" i="1"/>
  <c r="G467" i="1"/>
  <c r="G575" i="1"/>
  <c r="G432" i="1"/>
  <c r="G651" i="1"/>
  <c r="G654" i="1"/>
  <c r="G661" i="1"/>
  <c r="G653" i="1"/>
  <c r="G769" i="1"/>
  <c r="G778" i="1"/>
  <c r="G712" i="1"/>
  <c r="G663" i="1"/>
  <c r="G662" i="1"/>
  <c r="G812" i="1"/>
  <c r="G833" i="1"/>
  <c r="G706" i="1"/>
  <c r="G757" i="1"/>
  <c r="G832" i="1"/>
  <c r="G800" i="1"/>
  <c r="G793" i="1"/>
  <c r="G714" i="1"/>
  <c r="G709" i="1"/>
  <c r="G797" i="1"/>
  <c r="G667" i="1"/>
  <c r="G746" i="1"/>
  <c r="G670" i="1"/>
  <c r="G742" i="1"/>
  <c r="G760" i="1"/>
  <c r="G740" i="1"/>
  <c r="G676" i="1"/>
  <c r="G788" i="1"/>
  <c r="G819" i="1"/>
  <c r="G767" i="1"/>
  <c r="G673" i="1"/>
  <c r="G668" i="1"/>
  <c r="G686" i="1"/>
  <c r="G791" i="1"/>
  <c r="G827" i="1"/>
  <c r="G825" i="1"/>
  <c r="G697" i="1"/>
  <c r="G685" i="1"/>
  <c r="G806" i="1"/>
  <c r="G753" i="1"/>
  <c r="G699" i="1"/>
  <c r="G802" i="1"/>
  <c r="G773" i="1"/>
  <c r="G735" i="1"/>
  <c r="G689" i="1"/>
  <c r="G811" i="1"/>
  <c r="G781" i="1"/>
  <c r="G776" i="1"/>
  <c r="G683" i="1"/>
  <c r="G731" i="1"/>
  <c r="G724" i="1"/>
  <c r="G763" i="1"/>
  <c r="G803" i="1"/>
  <c r="G710" i="1"/>
  <c r="G795" i="1"/>
  <c r="G717" i="1"/>
  <c r="G796" i="1"/>
  <c r="G692" i="1"/>
  <c r="G678" i="1"/>
  <c r="G838" i="1"/>
  <c r="G964" i="1"/>
  <c r="G890" i="1"/>
  <c r="G949" i="1"/>
  <c r="G905" i="1"/>
  <c r="G853" i="1"/>
  <c r="G873" i="1"/>
  <c r="G971" i="1"/>
  <c r="G918" i="1"/>
  <c r="G907" i="1"/>
  <c r="G983" i="1"/>
  <c r="G931" i="1"/>
  <c r="G864" i="1"/>
  <c r="G943" i="1"/>
  <c r="G892" i="1"/>
  <c r="G878" i="1"/>
  <c r="G925" i="1"/>
  <c r="G947" i="1"/>
  <c r="G920" i="1"/>
  <c r="G974" i="1"/>
  <c r="G981" i="1"/>
  <c r="G871" i="1"/>
  <c r="G849" i="1"/>
  <c r="G945" i="1"/>
  <c r="G961" i="1"/>
  <c r="G887" i="1"/>
  <c r="G927" i="1"/>
  <c r="G938" i="1"/>
  <c r="G891" i="1"/>
  <c r="G986" i="1"/>
  <c r="G901" i="1"/>
  <c r="G954" i="1"/>
  <c r="G859" i="1"/>
  <c r="G928" i="1"/>
  <c r="G941" i="1"/>
  <c r="G858" i="1"/>
  <c r="G929" i="1"/>
  <c r="G977" i="1"/>
  <c r="G939" i="1"/>
  <c r="G883" i="1"/>
  <c r="G896" i="1"/>
  <c r="G916" i="1"/>
  <c r="G970" i="1"/>
  <c r="G882" i="1"/>
  <c r="G847" i="1"/>
  <c r="G879" i="1"/>
  <c r="G944" i="1"/>
  <c r="G950" i="1"/>
  <c r="G861" i="1"/>
  <c r="G851" i="1"/>
  <c r="G979" i="1"/>
  <c r="G911" i="1"/>
  <c r="G855" i="1"/>
  <c r="G866" i="1"/>
  <c r="G962" i="1"/>
  <c r="G903" i="1"/>
  <c r="G844" i="1"/>
  <c r="G995" i="1"/>
  <c r="G991" i="1"/>
  <c r="G1051" i="1"/>
  <c r="G997" i="1"/>
  <c r="G1060" i="1"/>
  <c r="G1039" i="1"/>
  <c r="G1041" i="1"/>
  <c r="G1065" i="1"/>
  <c r="G1021" i="1"/>
  <c r="G1029" i="1"/>
  <c r="G1119" i="1"/>
  <c r="G1092" i="1"/>
  <c r="G1069" i="1"/>
  <c r="G1067" i="1"/>
  <c r="G1122" i="1"/>
  <c r="G1078" i="1"/>
  <c r="G1112" i="1"/>
  <c r="G1110" i="1"/>
  <c r="G1116" i="1"/>
  <c r="G1071" i="1"/>
  <c r="G1108" i="1"/>
  <c r="G1094" i="1"/>
  <c r="G1125" i="1"/>
  <c r="G1073" i="1"/>
  <c r="G1103" i="1"/>
  <c r="G1109" i="1"/>
  <c r="G1090" i="1"/>
  <c r="G1096" i="1"/>
  <c r="G1185" i="1"/>
  <c r="G1166" i="1"/>
  <c r="G1176" i="1"/>
  <c r="G1178" i="1"/>
  <c r="G1158" i="1"/>
  <c r="G1164" i="1"/>
  <c r="G1180" i="1"/>
  <c r="G1177" i="1"/>
  <c r="G1173" i="1"/>
  <c r="G1153" i="1"/>
  <c r="G1151" i="1"/>
  <c r="G1167" i="1"/>
  <c r="G1187" i="1"/>
  <c r="G1160" i="1"/>
  <c r="G1171" i="1"/>
  <c r="G1181" i="1"/>
  <c r="G1170" i="1"/>
  <c r="G1147" i="1"/>
  <c r="G51" i="1"/>
  <c r="G38" i="1"/>
  <c r="G9" i="1"/>
  <c r="G34" i="1"/>
  <c r="G45" i="1"/>
  <c r="G66" i="1"/>
  <c r="G22" i="1"/>
  <c r="G15" i="1"/>
  <c r="G54" i="1"/>
  <c r="G50" i="1"/>
  <c r="G60" i="1"/>
  <c r="G27" i="1"/>
  <c r="G1135" i="1"/>
  <c r="G1140" i="1"/>
  <c r="G68" i="1"/>
  <c r="G90" i="1"/>
  <c r="G81" i="1"/>
  <c r="G386" i="1"/>
  <c r="G127" i="1"/>
  <c r="G275" i="1"/>
  <c r="G213" i="1"/>
  <c r="G266" i="1"/>
  <c r="G330" i="1"/>
  <c r="G322" i="1"/>
  <c r="G136" i="1"/>
  <c r="G155" i="1"/>
  <c r="G166" i="1"/>
  <c r="G301" i="1"/>
  <c r="G108" i="1"/>
  <c r="G198" i="1"/>
  <c r="G233" i="1"/>
  <c r="G336" i="1"/>
  <c r="G238" i="1"/>
  <c r="G287" i="1"/>
  <c r="G295" i="1"/>
  <c r="G93" i="1"/>
  <c r="G218" i="1"/>
  <c r="G246" i="1"/>
  <c r="G71" i="1"/>
  <c r="G308" i="1"/>
  <c r="G186" i="1"/>
  <c r="G342" i="1"/>
  <c r="G350" i="1"/>
  <c r="G174" i="1"/>
  <c r="G370" i="1"/>
  <c r="G376" i="1"/>
  <c r="G257" i="1"/>
  <c r="G208" i="1"/>
  <c r="G77" i="1"/>
  <c r="G387" i="1"/>
  <c r="G128" i="1"/>
  <c r="G316" i="1"/>
  <c r="G276" i="1"/>
  <c r="G313" i="1"/>
  <c r="G214" i="1"/>
  <c r="G267" i="1"/>
  <c r="G331" i="1"/>
  <c r="G323" i="1"/>
  <c r="G160" i="1"/>
  <c r="G137" i="1"/>
  <c r="G156" i="1"/>
  <c r="G167" i="1"/>
  <c r="G141" i="1"/>
  <c r="G359" i="1"/>
  <c r="G302" i="1"/>
  <c r="G109" i="1"/>
  <c r="G199" i="1"/>
  <c r="G179" i="1"/>
  <c r="G234" i="1"/>
  <c r="G337" i="1"/>
  <c r="G355" i="1"/>
  <c r="G239" i="1"/>
  <c r="G288" i="1"/>
  <c r="G296" i="1"/>
  <c r="G150" i="1"/>
  <c r="G94" i="1"/>
  <c r="G219" i="1"/>
  <c r="G101" i="1"/>
  <c r="G247" i="1"/>
  <c r="G72" i="1"/>
  <c r="G309" i="1"/>
  <c r="G187" i="1"/>
  <c r="G343" i="1"/>
  <c r="G351" i="1"/>
  <c r="G175" i="1"/>
  <c r="G203" i="1"/>
  <c r="G371" i="1"/>
  <c r="G377" i="1"/>
  <c r="G258" i="1"/>
  <c r="G209" i="1"/>
  <c r="G78" i="1"/>
  <c r="G326" i="1"/>
  <c r="G388" i="1"/>
  <c r="G129" i="1"/>
  <c r="G317" i="1"/>
  <c r="G277" i="1"/>
  <c r="G314" i="1"/>
  <c r="G215" i="1"/>
  <c r="G268" i="1"/>
  <c r="G332" i="1"/>
  <c r="G223" i="1"/>
  <c r="G324" i="1"/>
  <c r="G161" i="1"/>
  <c r="G138" i="1"/>
  <c r="G83" i="1"/>
  <c r="G157" i="1"/>
  <c r="G120" i="1"/>
  <c r="G381" i="1"/>
  <c r="G168" i="1"/>
  <c r="G142" i="1"/>
  <c r="G86" i="1"/>
  <c r="G360" i="1"/>
  <c r="G303" i="1"/>
  <c r="G110" i="1"/>
  <c r="G200" i="1"/>
  <c r="G271" i="1"/>
  <c r="G180" i="1"/>
  <c r="G235" i="1"/>
  <c r="G123" i="1"/>
  <c r="G338" i="1"/>
  <c r="G98" i="1"/>
  <c r="G192" i="1"/>
  <c r="G356" i="1"/>
  <c r="G240" i="1"/>
  <c r="G289" i="1"/>
  <c r="G297" i="1"/>
  <c r="G151" i="1"/>
  <c r="G95" i="1"/>
  <c r="G220" i="1"/>
  <c r="G243" i="1"/>
  <c r="G102" i="1"/>
  <c r="G117" i="1"/>
  <c r="G229" i="1"/>
  <c r="G248" i="1"/>
  <c r="G73" i="1"/>
  <c r="G310" i="1"/>
  <c r="G188" i="1"/>
  <c r="G344" i="1"/>
  <c r="G352" i="1"/>
  <c r="G176" i="1"/>
  <c r="G204" i="1"/>
  <c r="G372" i="1"/>
  <c r="G378" i="1"/>
  <c r="G259" i="1"/>
  <c r="G210" i="1"/>
  <c r="G79" i="1"/>
  <c r="G327" i="1"/>
  <c r="G389" i="1"/>
  <c r="G130" i="1"/>
  <c r="G318" i="1"/>
  <c r="G278" i="1"/>
  <c r="G216" i="1"/>
  <c r="G269" i="1"/>
  <c r="G333" i="1"/>
  <c r="G224" i="1"/>
  <c r="G325" i="1"/>
  <c r="G162" i="1"/>
  <c r="G139" i="1"/>
  <c r="G84" i="1"/>
  <c r="G158" i="1"/>
  <c r="G121" i="1"/>
  <c r="G382" i="1"/>
  <c r="G169" i="1"/>
  <c r="G143" i="1"/>
  <c r="G87" i="1"/>
  <c r="G361" i="1"/>
  <c r="G304" i="1"/>
  <c r="G111" i="1"/>
  <c r="G201" i="1"/>
  <c r="G272" i="1"/>
  <c r="G181" i="1"/>
  <c r="G236" i="1"/>
  <c r="G124" i="1"/>
  <c r="G339" i="1"/>
  <c r="G99" i="1"/>
  <c r="G193" i="1"/>
  <c r="G357" i="1"/>
  <c r="G241" i="1"/>
  <c r="G290" i="1"/>
  <c r="G298" i="1"/>
  <c r="G152" i="1"/>
  <c r="G96" i="1"/>
  <c r="G221" i="1"/>
  <c r="G244" i="1"/>
  <c r="G103" i="1"/>
  <c r="G118" i="1"/>
  <c r="G230" i="1"/>
  <c r="G249" i="1"/>
  <c r="G74" i="1"/>
  <c r="G311" i="1"/>
  <c r="G189" i="1"/>
  <c r="G345" i="1"/>
  <c r="G353" i="1"/>
  <c r="G177" i="1"/>
  <c r="G205" i="1"/>
  <c r="G373" i="1"/>
  <c r="G379" i="1"/>
  <c r="G260" i="1"/>
  <c r="G211" i="1"/>
  <c r="G80" i="1"/>
  <c r="G328" i="1"/>
  <c r="G91" i="1"/>
  <c r="G82" i="1"/>
  <c r="G390" i="1"/>
  <c r="G131" i="1"/>
  <c r="G279" i="1"/>
  <c r="G315" i="1"/>
  <c r="G217" i="1"/>
  <c r="G270" i="1"/>
  <c r="G334" i="1"/>
  <c r="G225" i="1"/>
  <c r="G163" i="1"/>
  <c r="G228" i="1"/>
  <c r="G140" i="1"/>
  <c r="G85" i="1"/>
  <c r="G159" i="1"/>
  <c r="G122" i="1"/>
  <c r="G383" i="1"/>
  <c r="G170" i="1"/>
  <c r="G144" i="1"/>
  <c r="G88" i="1"/>
  <c r="G362" i="1"/>
  <c r="G305" i="1"/>
  <c r="G112" i="1"/>
  <c r="G202" i="1"/>
  <c r="G273" i="1"/>
  <c r="G182" i="1"/>
  <c r="G237" i="1"/>
  <c r="G125" i="1"/>
  <c r="G340" i="1"/>
  <c r="G100" i="1"/>
  <c r="G194" i="1"/>
  <c r="G358" i="1"/>
  <c r="G242" i="1"/>
  <c r="G291" i="1"/>
  <c r="G299" i="1"/>
  <c r="G153" i="1"/>
  <c r="G97" i="1"/>
  <c r="G222" i="1"/>
  <c r="G245" i="1"/>
  <c r="G104" i="1"/>
  <c r="G119" i="1"/>
  <c r="G231" i="1"/>
  <c r="G250" i="1"/>
  <c r="G75" i="1"/>
  <c r="G312" i="1"/>
  <c r="G190" i="1"/>
  <c r="G346" i="1"/>
  <c r="G354" i="1"/>
  <c r="G178" i="1"/>
  <c r="G206" i="1"/>
  <c r="G374" i="1"/>
  <c r="G380" i="1"/>
  <c r="G261" i="1"/>
  <c r="G212" i="1"/>
  <c r="C3" i="5"/>
  <c r="E3" i="5" s="1"/>
  <c r="C4" i="5"/>
  <c r="E4" i="5" s="1"/>
  <c r="C5" i="5"/>
  <c r="E5" i="5" s="1"/>
  <c r="C6" i="5"/>
  <c r="E6" i="5" s="1"/>
  <c r="C13" i="5"/>
  <c r="E13" i="5" s="1"/>
  <c r="C14" i="5"/>
  <c r="E14" i="5" s="1"/>
  <c r="C15" i="5"/>
  <c r="E15" i="5" s="1"/>
  <c r="C16" i="5"/>
  <c r="E16" i="5" s="1"/>
  <c r="C17" i="5"/>
  <c r="E17" i="5" s="1"/>
  <c r="C23" i="5"/>
  <c r="E23" i="5" s="1"/>
  <c r="C24" i="5"/>
  <c r="E24" i="5" s="1"/>
  <c r="C25" i="5"/>
  <c r="E25" i="5" s="1"/>
  <c r="C26" i="5"/>
  <c r="E26" i="5" s="1"/>
  <c r="C27" i="5"/>
  <c r="E27" i="5" s="1"/>
  <c r="C33" i="5"/>
  <c r="E33" i="5" s="1"/>
  <c r="C34" i="5"/>
  <c r="E34" i="5" s="1"/>
  <c r="C35" i="5"/>
  <c r="E35" i="5" s="1"/>
  <c r="C36" i="5"/>
  <c r="E36" i="5" s="1"/>
  <c r="C37" i="5"/>
  <c r="E37" i="5" s="1"/>
  <c r="C52" i="5"/>
  <c r="E52" i="5" s="1"/>
  <c r="C53" i="5"/>
  <c r="E53" i="5" s="1"/>
  <c r="C54" i="5"/>
  <c r="E54" i="5" s="1"/>
  <c r="C55" i="5"/>
  <c r="E55" i="5" s="1"/>
  <c r="C56" i="5"/>
  <c r="E56" i="5" s="1"/>
  <c r="C71" i="5"/>
  <c r="E71" i="5" s="1"/>
  <c r="C72" i="5"/>
  <c r="E72" i="5" s="1"/>
  <c r="C73" i="5"/>
  <c r="E73" i="5" s="1"/>
  <c r="C74" i="5"/>
  <c r="E74" i="5" s="1"/>
  <c r="C75" i="5"/>
  <c r="E75" i="5" s="1"/>
  <c r="C90" i="5"/>
  <c r="E90" i="5" s="1"/>
  <c r="C91" i="5"/>
  <c r="E91" i="5" s="1"/>
  <c r="C92" i="5"/>
  <c r="E92" i="5" s="1"/>
  <c r="C93" i="5"/>
  <c r="E93" i="5" s="1"/>
  <c r="C94" i="5"/>
  <c r="E94" i="5" s="1"/>
  <c r="C109" i="5"/>
  <c r="E109" i="5" s="1"/>
  <c r="C110" i="5"/>
  <c r="E110" i="5" s="1"/>
  <c r="C111" i="5"/>
  <c r="E111" i="5" s="1"/>
  <c r="C112" i="5"/>
  <c r="E112" i="5" s="1"/>
  <c r="C113" i="5"/>
  <c r="E113" i="5" s="1"/>
  <c r="C128" i="5"/>
  <c r="E128" i="5" s="1"/>
  <c r="C129" i="5"/>
  <c r="E129" i="5" s="1"/>
  <c r="C130" i="5"/>
  <c r="E130" i="5" s="1"/>
  <c r="C131" i="5"/>
  <c r="E131" i="5" s="1"/>
  <c r="C132" i="5"/>
  <c r="E132" i="5" s="1"/>
  <c r="C7" i="5"/>
  <c r="E7" i="5" s="1"/>
  <c r="C8" i="5"/>
  <c r="E8" i="5" s="1"/>
  <c r="C9" i="5"/>
  <c r="E9" i="5" s="1"/>
  <c r="C10" i="5"/>
  <c r="E10" i="5" s="1"/>
  <c r="C11" i="5"/>
  <c r="E11" i="5" s="1"/>
  <c r="C12" i="5"/>
  <c r="E12" i="5" s="1"/>
  <c r="C18" i="5"/>
  <c r="E18" i="5" s="1"/>
  <c r="C19" i="5"/>
  <c r="E19" i="5" s="1"/>
  <c r="C20" i="5"/>
  <c r="E20" i="5" s="1"/>
  <c r="C21" i="5"/>
  <c r="E21" i="5" s="1"/>
  <c r="C22" i="5"/>
  <c r="E22" i="5" s="1"/>
  <c r="C28" i="5"/>
  <c r="E28" i="5" s="1"/>
  <c r="C29" i="5"/>
  <c r="E29" i="5" s="1"/>
  <c r="C30" i="5"/>
  <c r="E30" i="5" s="1"/>
  <c r="C31" i="5"/>
  <c r="E31" i="5" s="1"/>
  <c r="C32" i="5"/>
  <c r="E32" i="5" s="1"/>
  <c r="C38" i="5"/>
  <c r="E38" i="5" s="1"/>
  <c r="C39" i="5"/>
  <c r="E39" i="5" s="1"/>
  <c r="C40" i="5"/>
  <c r="E40" i="5" s="1"/>
  <c r="C41" i="5"/>
  <c r="E41" i="5" s="1"/>
  <c r="C42" i="5"/>
  <c r="E42" i="5" s="1"/>
  <c r="C57" i="5"/>
  <c r="E57" i="5" s="1"/>
  <c r="C58" i="5"/>
  <c r="E58" i="5" s="1"/>
  <c r="C59" i="5"/>
  <c r="E59" i="5" s="1"/>
  <c r="C60" i="5"/>
  <c r="E60" i="5" s="1"/>
  <c r="C61" i="5"/>
  <c r="E61" i="5" s="1"/>
  <c r="C76" i="5"/>
  <c r="E76" i="5" s="1"/>
  <c r="C77" i="5"/>
  <c r="E77" i="5" s="1"/>
  <c r="C78" i="5"/>
  <c r="E78" i="5" s="1"/>
  <c r="C79" i="5"/>
  <c r="E79" i="5" s="1"/>
  <c r="C80" i="5"/>
  <c r="E80" i="5" s="1"/>
  <c r="C95" i="5"/>
  <c r="E95" i="5" s="1"/>
  <c r="C96" i="5"/>
  <c r="E96" i="5" s="1"/>
  <c r="C97" i="5"/>
  <c r="E97" i="5" s="1"/>
  <c r="C98" i="5"/>
  <c r="E98" i="5" s="1"/>
  <c r="C99" i="5"/>
  <c r="E99" i="5" s="1"/>
  <c r="C114" i="5"/>
  <c r="E114" i="5" s="1"/>
  <c r="C115" i="5"/>
  <c r="E115" i="5" s="1"/>
  <c r="C116" i="5"/>
  <c r="E116" i="5" s="1"/>
  <c r="C117" i="5"/>
  <c r="E117" i="5" s="1"/>
  <c r="C118" i="5"/>
  <c r="E118" i="5" s="1"/>
  <c r="C133" i="5"/>
  <c r="E133" i="5" s="1"/>
  <c r="C134" i="5"/>
  <c r="E134" i="5" s="1"/>
  <c r="C135" i="5"/>
  <c r="E135" i="5" s="1"/>
  <c r="C136" i="5"/>
  <c r="E136" i="5" s="1"/>
  <c r="C137" i="5"/>
  <c r="E137" i="5" s="1"/>
  <c r="C43" i="5"/>
  <c r="E43" i="5" s="1"/>
  <c r="C44" i="5"/>
  <c r="E44" i="5" s="1"/>
  <c r="C45" i="5"/>
  <c r="E45" i="5" s="1"/>
  <c r="C46" i="5"/>
  <c r="E46" i="5" s="1"/>
  <c r="C47" i="5"/>
  <c r="E47" i="5" s="1"/>
  <c r="C62" i="5"/>
  <c r="E62" i="5" s="1"/>
  <c r="C63" i="5"/>
  <c r="E63" i="5" s="1"/>
  <c r="C64" i="5"/>
  <c r="E64" i="5" s="1"/>
  <c r="C65" i="5"/>
  <c r="E65" i="5" s="1"/>
  <c r="C66" i="5"/>
  <c r="E66" i="5" s="1"/>
  <c r="C81" i="5"/>
  <c r="E81" i="5" s="1"/>
  <c r="C82" i="5"/>
  <c r="E82" i="5" s="1"/>
  <c r="C83" i="5"/>
  <c r="E83" i="5" s="1"/>
  <c r="C84" i="5"/>
  <c r="E84" i="5" s="1"/>
  <c r="C85" i="5"/>
  <c r="E85" i="5" s="1"/>
  <c r="C100" i="5"/>
  <c r="E100" i="5" s="1"/>
  <c r="C101" i="5"/>
  <c r="E101" i="5" s="1"/>
  <c r="C102" i="5"/>
  <c r="E102" i="5" s="1"/>
  <c r="C103" i="5"/>
  <c r="E103" i="5" s="1"/>
  <c r="C104" i="5"/>
  <c r="E104" i="5" s="1"/>
  <c r="C119" i="5"/>
  <c r="E119" i="5" s="1"/>
  <c r="C120" i="5"/>
  <c r="E120" i="5" s="1"/>
  <c r="C121" i="5"/>
  <c r="E121" i="5" s="1"/>
  <c r="C122" i="5"/>
  <c r="E122" i="5" s="1"/>
  <c r="C123" i="5"/>
  <c r="E123" i="5" s="1"/>
  <c r="C138" i="5"/>
  <c r="E138" i="5" s="1"/>
  <c r="C139" i="5"/>
  <c r="E139" i="5" s="1"/>
  <c r="C140" i="5"/>
  <c r="E140" i="5" s="1"/>
  <c r="C141" i="5"/>
  <c r="E141" i="5" s="1"/>
  <c r="C142" i="5"/>
  <c r="E142" i="5" s="1"/>
  <c r="C2" i="5"/>
  <c r="E2" i="5" s="1"/>
  <c r="B8" i="4" l="1"/>
  <c r="B9" i="4" s="1"/>
  <c r="B10" i="4" s="1"/>
  <c r="N8" i="4"/>
  <c r="J8" i="4"/>
  <c r="J9" i="4" s="1"/>
  <c r="J10" i="4" s="1"/>
  <c r="F8" i="4"/>
  <c r="F9" i="4" s="1"/>
  <c r="F10" i="4" s="1"/>
  <c r="E8" i="4"/>
  <c r="E9" i="4" s="1"/>
  <c r="E10" i="4" s="1"/>
  <c r="D8" i="4"/>
  <c r="D9" i="4" s="1"/>
  <c r="D10" i="4" s="1"/>
  <c r="L8" i="4"/>
  <c r="L9" i="4" s="1"/>
  <c r="L10" i="4" s="1"/>
  <c r="N9" i="4"/>
  <c r="N10" i="4" s="1"/>
  <c r="I8" i="4"/>
  <c r="I9" i="4" s="1"/>
  <c r="I10" i="4" s="1"/>
  <c r="M8" i="4"/>
  <c r="M9" i="4" s="1"/>
  <c r="M10" i="4" s="1"/>
  <c r="G8" i="4"/>
  <c r="G9" i="4" s="1"/>
  <c r="G10" i="4" s="1"/>
  <c r="H8" i="4"/>
  <c r="H9" i="4" s="1"/>
  <c r="H10" i="4" s="1"/>
  <c r="C8" i="4"/>
  <c r="C9" i="4" s="1"/>
  <c r="C10" i="4" s="1"/>
  <c r="K8" i="4"/>
  <c r="K9" i="4" s="1"/>
  <c r="K10" i="4" s="1"/>
</calcChain>
</file>

<file path=xl/sharedStrings.xml><?xml version="1.0" encoding="utf-8"?>
<sst xmlns="http://schemas.openxmlformats.org/spreadsheetml/2006/main" count="4065" uniqueCount="808">
  <si>
    <t>Violante Bartalucci</t>
  </si>
  <si>
    <t>783 Buena Vista Park</t>
  </si>
  <si>
    <t>Marys Quarton</t>
  </si>
  <si>
    <t>276 Gale Plaza</t>
  </si>
  <si>
    <t>Gib Rendell</t>
  </si>
  <si>
    <t>5 Doe Crossing Park</t>
  </si>
  <si>
    <t>Adelind Moxson</t>
  </si>
  <si>
    <t>00917 Crescent Oaks Place</t>
  </si>
  <si>
    <t>Leoine Barok</t>
  </si>
  <si>
    <t>977 Forest Dale Court</t>
  </si>
  <si>
    <t>Griselda Cropper</t>
  </si>
  <si>
    <t>01055 Marquette Point</t>
  </si>
  <si>
    <t>Frederico Bulled</t>
  </si>
  <si>
    <t>19006 Jay Terrace</t>
  </si>
  <si>
    <t>Gaby Faulks</t>
  </si>
  <si>
    <t>49 Graceland Avenue</t>
  </si>
  <si>
    <t>Sollie Waddilow</t>
  </si>
  <si>
    <t>35 Aberg Trail</t>
  </si>
  <si>
    <t>Rosemonde Bullers</t>
  </si>
  <si>
    <t>07 Village Parkway</t>
  </si>
  <si>
    <t>Kym Alvis</t>
  </si>
  <si>
    <t>64546 Rusk Road</t>
  </si>
  <si>
    <t>Maryjo Perulli</t>
  </si>
  <si>
    <t>1 Village Green Place</t>
  </si>
  <si>
    <t>Germain Eleshenar</t>
  </si>
  <si>
    <t>909 Corry Circle</t>
  </si>
  <si>
    <t>Base Gooders</t>
  </si>
  <si>
    <t>114 Grover Alley</t>
  </si>
  <si>
    <t>Frasco Pitcaithly</t>
  </si>
  <si>
    <t>0522 Fallview Plaza</t>
  </si>
  <si>
    <t>Munroe Ruddiman</t>
  </si>
  <si>
    <t>3353 Merchant Place</t>
  </si>
  <si>
    <t>Fionnula Danzig</t>
  </si>
  <si>
    <t>3882 Hoepker Center</t>
  </si>
  <si>
    <t>Ariel Battersby</t>
  </si>
  <si>
    <t>2 Crescent Oaks Park</t>
  </si>
  <si>
    <t>Guthrey Spalls</t>
  </si>
  <si>
    <t>16324 Hagan Trail</t>
  </si>
  <si>
    <t>Yvonne Dennison</t>
  </si>
  <si>
    <t>16097 Buena Vista Terrace</t>
  </si>
  <si>
    <t>Spence Hince</t>
  </si>
  <si>
    <t>0086 Crest Line Lane</t>
  </si>
  <si>
    <t>Loralyn Sugg</t>
  </si>
  <si>
    <t>786 Colorado Plaza</t>
  </si>
  <si>
    <t>Doreen Helstrom</t>
  </si>
  <si>
    <t>2 Mcbride Point</t>
  </si>
  <si>
    <t>Onida Cattonnet</t>
  </si>
  <si>
    <t>176 Cambridge Hill</t>
  </si>
  <si>
    <t>Haskell Abatelli</t>
  </si>
  <si>
    <t>05437 1st Terrace</t>
  </si>
  <si>
    <t>Arnuad De Francesco</t>
  </si>
  <si>
    <t>27094 Scofield Street</t>
  </si>
  <si>
    <t>Kathleen Najera</t>
  </si>
  <si>
    <t>2705 Maple Wood Junction</t>
  </si>
  <si>
    <t>Darlleen Simkovich</t>
  </si>
  <si>
    <t>19 Glendale Circle</t>
  </si>
  <si>
    <t>Sallee Primett</t>
  </si>
  <si>
    <t>11 Merrick Pass</t>
  </si>
  <si>
    <t>Karisa Andras</t>
  </si>
  <si>
    <t>8409 Banding Road</t>
  </si>
  <si>
    <t>Ninon Livingstone</t>
  </si>
  <si>
    <t>2 Golf Junction</t>
  </si>
  <si>
    <t>Frederigo Elwin</t>
  </si>
  <si>
    <t>78367 Fairfield Road</t>
  </si>
  <si>
    <t>Sloan Dunckley</t>
  </si>
  <si>
    <t>955 Hintze Pass</t>
  </si>
  <si>
    <t>Helaine Seago</t>
  </si>
  <si>
    <t>9285 Summer Ridge Avenue</t>
  </si>
  <si>
    <t>Vannie Fordham</t>
  </si>
  <si>
    <t>9 Killdeer Place</t>
  </si>
  <si>
    <t>Lindsey Pickup</t>
  </si>
  <si>
    <t>52627 Nevada Center</t>
  </si>
  <si>
    <t>Leland Beining</t>
  </si>
  <si>
    <t>5 Calypso Crossing</t>
  </si>
  <si>
    <t>Babs Tabour</t>
  </si>
  <si>
    <t>09 Prairieview Avenue</t>
  </si>
  <si>
    <t>Gerhard Woolens</t>
  </si>
  <si>
    <t>12 Sachtjen Drive</t>
  </si>
  <si>
    <t>Blayne Chaloner</t>
  </si>
  <si>
    <t>85349 Pearson Avenue</t>
  </si>
  <si>
    <t>Maridel Arlett</t>
  </si>
  <si>
    <t>1 Eagle Crest Lane</t>
  </si>
  <si>
    <t>Adrianna Nottingam</t>
  </si>
  <si>
    <t>9002 Stoughton Road</t>
  </si>
  <si>
    <t>Corette Luetkemeyer</t>
  </si>
  <si>
    <t>857 Banding Alley</t>
  </si>
  <si>
    <t>Adel Thayre</t>
  </si>
  <si>
    <t>1966 Waubesa Court</t>
  </si>
  <si>
    <t>Broddy Canfer</t>
  </si>
  <si>
    <t>7658 Northport Center</t>
  </si>
  <si>
    <t>Allyn Berns</t>
  </si>
  <si>
    <t>5174 Carioca Plaza</t>
  </si>
  <si>
    <t>Maritsa Caller</t>
  </si>
  <si>
    <t>60 Springview Court</t>
  </si>
  <si>
    <t>Shaun Ausello</t>
  </si>
  <si>
    <t>5 Hallows Alley</t>
  </si>
  <si>
    <t>Kitty Noulton</t>
  </si>
  <si>
    <t>7310 Carioca Way</t>
  </si>
  <si>
    <t>Martita Armer</t>
  </si>
  <si>
    <t>35 Susan Road</t>
  </si>
  <si>
    <t>Madelena Peacey</t>
  </si>
  <si>
    <t>7 Jana Crossing</t>
  </si>
  <si>
    <t>Nanci Mapledoore</t>
  </si>
  <si>
    <t>88 Buhler Terrace</t>
  </si>
  <si>
    <t>Cullie Cobbin</t>
  </si>
  <si>
    <t>509 Hooker Drive</t>
  </si>
  <si>
    <t>Reggie Lamberth</t>
  </si>
  <si>
    <t>3667 Hermina Terrace</t>
  </si>
  <si>
    <t>Beret Manston</t>
  </si>
  <si>
    <t>50 Toban Lane</t>
  </si>
  <si>
    <t>Fitz Malacrida</t>
  </si>
  <si>
    <t>1 Toban Crossing</t>
  </si>
  <si>
    <t>Barnabe Michin</t>
  </si>
  <si>
    <t>68866 Manitowish Place</t>
  </si>
  <si>
    <t>Albie Hampshire</t>
  </si>
  <si>
    <t>026 Golf View Circle</t>
  </si>
  <si>
    <t>Genovera Steward</t>
  </si>
  <si>
    <t>872 Sycamore Court</t>
  </si>
  <si>
    <t>Dione O'Rowane</t>
  </si>
  <si>
    <t>34 Jenifer Alley</t>
  </si>
  <si>
    <t>Murdock Jiggins</t>
  </si>
  <si>
    <t>61656 Dexter Center</t>
  </si>
  <si>
    <t>Susi Wakerley</t>
  </si>
  <si>
    <t>024 Mandrake Place</t>
  </si>
  <si>
    <t>Anjanette Lissett</t>
  </si>
  <si>
    <t>3 Evergreen Court</t>
  </si>
  <si>
    <t>Frieda Dunabie</t>
  </si>
  <si>
    <t>892 Spaight Way</t>
  </si>
  <si>
    <t>Adaline Farens</t>
  </si>
  <si>
    <t>43 Waxwing Avenue</t>
  </si>
  <si>
    <t>Chrissie Scotchford</t>
  </si>
  <si>
    <t>2260 Burrows Pass</t>
  </si>
  <si>
    <t>Kelbee Wraight</t>
  </si>
  <si>
    <t>1 Colorado Lane</t>
  </si>
  <si>
    <t>Timmie Bowmaker</t>
  </si>
  <si>
    <t>11777 Manitowish Trail</t>
  </si>
  <si>
    <t>Louis Breakey</t>
  </si>
  <si>
    <t>20889 Harbort Terrace</t>
  </si>
  <si>
    <t>Pat Fletcher</t>
  </si>
  <si>
    <t>1 Derek Center</t>
  </si>
  <si>
    <t>Delmore Gatecliffe</t>
  </si>
  <si>
    <t>4 Ryan Point</t>
  </si>
  <si>
    <t>Faythe Steedman</t>
  </si>
  <si>
    <t>81190 Cottonwood Junction</t>
  </si>
  <si>
    <t>Cybill Wilfling</t>
  </si>
  <si>
    <t>39694 Fisk Crossing</t>
  </si>
  <si>
    <t>Marsiella Woodwing</t>
  </si>
  <si>
    <t>77 Towne Road</t>
  </si>
  <si>
    <t>Maighdiln Skelhorne</t>
  </si>
  <si>
    <t>4721 Ryan Road</t>
  </si>
  <si>
    <t>Jami Jeffes</t>
  </si>
  <si>
    <t>976 Kensington Center</t>
  </si>
  <si>
    <t>Kathi Doddridge</t>
  </si>
  <si>
    <t>7 Tennyson Way</t>
  </si>
  <si>
    <t>Steward Filyushkin</t>
  </si>
  <si>
    <t>7186 1st Way</t>
  </si>
  <si>
    <t>Sharity Bishopp</t>
  </si>
  <si>
    <t>37 Talmadge Junction</t>
  </si>
  <si>
    <t>Nichole Wedderburn</t>
  </si>
  <si>
    <t>090 Grayhawk Drive</t>
  </si>
  <si>
    <t>Katerine Eamer</t>
  </si>
  <si>
    <t>4369 Homewood Alley</t>
  </si>
  <si>
    <t>Susan Moreno</t>
  </si>
  <si>
    <t>4695 Shasta Drive</t>
  </si>
  <si>
    <t>Terri Hellard</t>
  </si>
  <si>
    <t>69482 Northview Court</t>
  </si>
  <si>
    <t>Yard Drepp</t>
  </si>
  <si>
    <t>21567 Mandrake Way</t>
  </si>
  <si>
    <t>Laurel Yegorev</t>
  </si>
  <si>
    <t>16936 Shasta Lane</t>
  </si>
  <si>
    <t>Janot Schwandermann</t>
  </si>
  <si>
    <t>5 Buell Place</t>
  </si>
  <si>
    <t>Martie Eustis</t>
  </si>
  <si>
    <t>04 Elka Park</t>
  </si>
  <si>
    <t>Roberto Czajkowski</t>
  </si>
  <si>
    <t>6 Ludington Lane</t>
  </si>
  <si>
    <t>Leonie Jacketts</t>
  </si>
  <si>
    <t>925 Norway Maple Point</t>
  </si>
  <si>
    <t>Ricky Rivaland</t>
  </si>
  <si>
    <t>63312 5th Road</t>
  </si>
  <si>
    <t>Lewiss Padginton</t>
  </si>
  <si>
    <t>5137 Havey Plaza</t>
  </si>
  <si>
    <t>Igor Gullan</t>
  </si>
  <si>
    <t>1 Leroy Way</t>
  </si>
  <si>
    <t>Paco Knighton</t>
  </si>
  <si>
    <t>8 School Pass</t>
  </si>
  <si>
    <t>Aura Bartalot</t>
  </si>
  <si>
    <t>3 Katie Street</t>
  </si>
  <si>
    <t>Terrill Sedgeman</t>
  </si>
  <si>
    <t>260 Loftsgordon Pass</t>
  </si>
  <si>
    <t>Jack MacKeogh</t>
  </si>
  <si>
    <t>215 Northridge Court</t>
  </si>
  <si>
    <t>Ada MacCague</t>
  </si>
  <si>
    <t>85 Oneill Place</t>
  </si>
  <si>
    <t>Dani Shillabeer</t>
  </si>
  <si>
    <t>0 Sachtjen Road</t>
  </si>
  <si>
    <t>Anne-corinne Croom</t>
  </si>
  <si>
    <t>51850 Northport Street</t>
  </si>
  <si>
    <t>Myrwyn Robins</t>
  </si>
  <si>
    <t>72740 Jay Terrace</t>
  </si>
  <si>
    <t>Abby Novkovic</t>
  </si>
  <si>
    <t>6 Grover Drive</t>
  </si>
  <si>
    <t>Tabbie Coatts</t>
  </si>
  <si>
    <t>176 Center Junction</t>
  </si>
  <si>
    <t>Clement Norquoy</t>
  </si>
  <si>
    <t>57956 Gale Plaza</t>
  </si>
  <si>
    <t>Billi Laite</t>
  </si>
  <si>
    <t>62483 Pankratz Way</t>
  </si>
  <si>
    <t>Phoebe Di Antonio</t>
  </si>
  <si>
    <t>4493 Eggendart Crossing</t>
  </si>
  <si>
    <t>Jody Shelp</t>
  </si>
  <si>
    <t>7578 Algoma Alley</t>
  </si>
  <si>
    <t>Stavro Gornar</t>
  </si>
  <si>
    <t>200 Bayside Alley</t>
  </si>
  <si>
    <t>Remus Selby</t>
  </si>
  <si>
    <t>235 Bellgrove Park</t>
  </si>
  <si>
    <t>Marlyn Felipe</t>
  </si>
  <si>
    <t>557 Shopko Junction</t>
  </si>
  <si>
    <t>Saraann Ulyatt</t>
  </si>
  <si>
    <t>66 Columbus Street</t>
  </si>
  <si>
    <t>Efren Hollyland</t>
  </si>
  <si>
    <t>10314 Jay Hill</t>
  </si>
  <si>
    <t>Aurelea Duberry</t>
  </si>
  <si>
    <t>8 Fairfield Crossing</t>
  </si>
  <si>
    <t>Sherrie Keymar</t>
  </si>
  <si>
    <t>02261 Logan Street</t>
  </si>
  <si>
    <t>Gertrudis Baird</t>
  </si>
  <si>
    <t>3 Ridgeview Plaza</t>
  </si>
  <si>
    <t>Odilia Grubb</t>
  </si>
  <si>
    <t>8542 Lakeland Road</t>
  </si>
  <si>
    <t>Christoper Milington</t>
  </si>
  <si>
    <t>8465 Superior Court</t>
  </si>
  <si>
    <t>Deanne Pendreigh</t>
  </si>
  <si>
    <t>3 Debra Circle</t>
  </si>
  <si>
    <t>Ferguson Hopfner</t>
  </si>
  <si>
    <t>98199 Waxwing Crossing</t>
  </si>
  <si>
    <t>Kellby Moehler</t>
  </si>
  <si>
    <t>3 Dapin Park</t>
  </si>
  <si>
    <t>Obie Stroder</t>
  </si>
  <si>
    <t>84 Lake View Crossing</t>
  </si>
  <si>
    <t>Broderick MacNeill</t>
  </si>
  <si>
    <t>4 Holy Cross Plaza</t>
  </si>
  <si>
    <t>Reggy Erdely</t>
  </si>
  <si>
    <t>77 Northland Terrace</t>
  </si>
  <si>
    <t>Eugen McKevitt</t>
  </si>
  <si>
    <t>8894 Algoma Pass</t>
  </si>
  <si>
    <t>Gregoor Dufour</t>
  </si>
  <si>
    <t>16704 Esch Drive</t>
  </si>
  <si>
    <t>Lindsy Abreheart</t>
  </si>
  <si>
    <t>950 Bartillon Way</t>
  </si>
  <si>
    <t>Lewiss Dessant</t>
  </si>
  <si>
    <t>4009 Jackson Terrace</t>
  </si>
  <si>
    <t>Thacher Baise</t>
  </si>
  <si>
    <t>7788 Dixon Plaza</t>
  </si>
  <si>
    <t>Bernardo Vasyutin</t>
  </si>
  <si>
    <t>06 Kings Park</t>
  </si>
  <si>
    <t>Gilberte Butters</t>
  </si>
  <si>
    <t>029 Monica Plaza</t>
  </si>
  <si>
    <t>Wallis Sturgess</t>
  </si>
  <si>
    <t>319 Chinook Crossing</t>
  </si>
  <si>
    <t>Cullen Thunnercliffe</t>
  </si>
  <si>
    <t>712 Meadow Ridge Drive</t>
  </si>
  <si>
    <t>Dylan Presman</t>
  </si>
  <si>
    <t>3048 Union Place</t>
  </si>
  <si>
    <t>Barri Hasloch</t>
  </si>
  <si>
    <t>76980 Brentwood Street</t>
  </si>
  <si>
    <t>Abigael Sabie</t>
  </si>
  <si>
    <t>6 Loftsgordon Point</t>
  </si>
  <si>
    <t>Redford Glasper</t>
  </si>
  <si>
    <t>22 Dennis Terrace</t>
  </si>
  <si>
    <t>Barbaraanne Giercke</t>
  </si>
  <si>
    <t>6988 Dayton Drive</t>
  </si>
  <si>
    <t>Pembroke Emilien</t>
  </si>
  <si>
    <t>178 Elka Plaza</t>
  </si>
  <si>
    <t>Ade Phonix</t>
  </si>
  <si>
    <t>8 Elgar Junction</t>
  </si>
  <si>
    <t>Russell Maro</t>
  </si>
  <si>
    <t>167 Killdeer Park</t>
  </si>
  <si>
    <t>Geno Ahlf</t>
  </si>
  <si>
    <t>82 Rowland Court</t>
  </si>
  <si>
    <t>Raddy Martignoni</t>
  </si>
  <si>
    <t>77518 Reindahl Place</t>
  </si>
  <si>
    <t>Odetta Castletine</t>
  </si>
  <si>
    <t>70052 Lien Court</t>
  </si>
  <si>
    <t>Gaylor Bicknell</t>
  </si>
  <si>
    <t>017 Butternut Alley</t>
  </si>
  <si>
    <t>Wilmer Sorensen</t>
  </si>
  <si>
    <t>30 Northridge Point</t>
  </si>
  <si>
    <t>Danna Bowgen</t>
  </si>
  <si>
    <t>8086 Scoville Place</t>
  </si>
  <si>
    <t>Yanaton Colnett</t>
  </si>
  <si>
    <t>70 Ludington Alley</t>
  </si>
  <si>
    <t>Gladi Brind</t>
  </si>
  <si>
    <t>87 Shasta Trail</t>
  </si>
  <si>
    <t>Ebba Pinock</t>
  </si>
  <si>
    <t>068 Becker Hill</t>
  </si>
  <si>
    <t>Barri Gammett</t>
  </si>
  <si>
    <t>3 Welch Park</t>
  </si>
  <si>
    <t>Enriqueta Byrde</t>
  </si>
  <si>
    <t>405 New Castle Park</t>
  </si>
  <si>
    <t>Terrijo Keyzman</t>
  </si>
  <si>
    <t>692 Ruskin Avenue</t>
  </si>
  <si>
    <t>Teriann Kear</t>
  </si>
  <si>
    <t>66 Burrows Drive</t>
  </si>
  <si>
    <t>Nelly Kovnot</t>
  </si>
  <si>
    <t>4268 Dorton Avenue</t>
  </si>
  <si>
    <t>Caren Figgess</t>
  </si>
  <si>
    <t>07361 Dwight Junction</t>
  </si>
  <si>
    <t>Iolanthe Smalridge</t>
  </si>
  <si>
    <t>5377 Meadow Vale Alley</t>
  </si>
  <si>
    <t>Kristopher Davys</t>
  </si>
  <si>
    <t>250 Sommers Street</t>
  </si>
  <si>
    <t>Francesca Lindeberg</t>
  </si>
  <si>
    <t>653 5th Hill</t>
  </si>
  <si>
    <t>Gwyneth Robshaw</t>
  </si>
  <si>
    <t>3050 Burrows Point</t>
  </si>
  <si>
    <t>Maxy Marcone</t>
  </si>
  <si>
    <t>522 Oak Place</t>
  </si>
  <si>
    <t>Jacqui Stiffkins</t>
  </si>
  <si>
    <t>190 Summer Ridge Drive</t>
  </si>
  <si>
    <t>Jerald Valerio</t>
  </si>
  <si>
    <t>4443 Dexter Lane</t>
  </si>
  <si>
    <t>Shawn Gaw</t>
  </si>
  <si>
    <t>6 Pawling Plaza</t>
  </si>
  <si>
    <t>Elora Devennie</t>
  </si>
  <si>
    <t>8 Michigan Way</t>
  </si>
  <si>
    <t>Livia Dornin</t>
  </si>
  <si>
    <t>14759 Pearson Crossing</t>
  </si>
  <si>
    <t>Susi Asals</t>
  </si>
  <si>
    <t>10 Bayside Road</t>
  </si>
  <si>
    <t>Petey Gumey</t>
  </si>
  <si>
    <t>3 Summit Point</t>
  </si>
  <si>
    <t>Piper Breitler</t>
  </si>
  <si>
    <t>294 Dawn Terrace</t>
  </si>
  <si>
    <t>Vern Casina</t>
  </si>
  <si>
    <t>0061 Becker Alley</t>
  </si>
  <si>
    <t>Domenic Tewkesberrie</t>
  </si>
  <si>
    <t>6300 Golden Leaf Plaza</t>
  </si>
  <si>
    <t>Shamus Seleway</t>
  </si>
  <si>
    <t>745 Oriole Place</t>
  </si>
  <si>
    <t>Brandise Pedden</t>
  </si>
  <si>
    <t>499 Cardinal Point</t>
  </si>
  <si>
    <t>Karil Nezey</t>
  </si>
  <si>
    <t>556 Sunbrook Terrace</t>
  </si>
  <si>
    <t>Carley Winsborrow</t>
  </si>
  <si>
    <t>0 Bunker Hill Point</t>
  </si>
  <si>
    <t>Latrena Kull</t>
  </si>
  <si>
    <t>0252 Upham Place</t>
  </si>
  <si>
    <t>Marielle Fossord</t>
  </si>
  <si>
    <t>5277 Prairie Rose Park</t>
  </si>
  <si>
    <t>Delores Wilne</t>
  </si>
  <si>
    <t>371 International Alley</t>
  </si>
  <si>
    <t>Rozanne Laurie</t>
  </si>
  <si>
    <t>33 Bartelt Place</t>
  </si>
  <si>
    <t>Ryan Balcers</t>
  </si>
  <si>
    <t>7555 Oak Valley Park</t>
  </si>
  <si>
    <t>Barnaby Olkowicz</t>
  </si>
  <si>
    <t>1 Hooker Drive</t>
  </si>
  <si>
    <t>Niccolo Cotterill</t>
  </si>
  <si>
    <t>8 Onsgard Trail</t>
  </si>
  <si>
    <t>Fraser Moyer</t>
  </si>
  <si>
    <t>3 Manufacturers Way</t>
  </si>
  <si>
    <t>Dall Veighey</t>
  </si>
  <si>
    <t>2 Northwestern Drive</t>
  </si>
  <si>
    <t>Bond Chamberlin</t>
  </si>
  <si>
    <t>71 Dorton Drive</t>
  </si>
  <si>
    <t>Linn Stormont</t>
  </si>
  <si>
    <t>6909 Heath Way</t>
  </si>
  <si>
    <t>Dinny Strelitzer</t>
  </si>
  <si>
    <t>715 Ramsey Center</t>
  </si>
  <si>
    <t>Desi Bewshaw</t>
  </si>
  <si>
    <t>75803 Garrison Avenue</t>
  </si>
  <si>
    <t>Erv Andreasson</t>
  </si>
  <si>
    <t>4599 Marquette Way</t>
  </si>
  <si>
    <t>Laurens Ratledge</t>
  </si>
  <si>
    <t>29 Spohn Drive</t>
  </si>
  <si>
    <t>Lexis Titcomb</t>
  </si>
  <si>
    <t>1215 Arrowood Court</t>
  </si>
  <si>
    <t>Zeke Imason</t>
  </si>
  <si>
    <t>88 Oak Parkway</t>
  </si>
  <si>
    <t>Henderson Muggeridge</t>
  </si>
  <si>
    <t>611 Arizona Crossing</t>
  </si>
  <si>
    <t>Tanner Saffin</t>
  </si>
  <si>
    <t>2 Service Road</t>
  </si>
  <si>
    <t>Rosanne Bullar</t>
  </si>
  <si>
    <t>00 Canary Terrace</t>
  </si>
  <si>
    <t>Stillmann Buncombe</t>
  </si>
  <si>
    <t>956 Dixon Terrace</t>
  </si>
  <si>
    <t>Hogan Headington</t>
  </si>
  <si>
    <t>86 Talmadge Hill</t>
  </si>
  <si>
    <t>Ezmeralda Mariot</t>
  </si>
  <si>
    <t>275 Becker Street</t>
  </si>
  <si>
    <t>Gaspard O'Cuddie</t>
  </si>
  <si>
    <t>2 Anthes Road</t>
  </si>
  <si>
    <t>Madeleine Folbigg</t>
  </si>
  <si>
    <t>05450 Hintze Place</t>
  </si>
  <si>
    <t>Martynne Lintot</t>
  </si>
  <si>
    <t>51 Calypso Drive</t>
  </si>
  <si>
    <t>Melina Dews</t>
  </si>
  <si>
    <t>08 Emmet Road</t>
  </si>
  <si>
    <t>Hazlett Coldwell</t>
  </si>
  <si>
    <t>6 Sutherland Road</t>
  </si>
  <si>
    <t>Lloyd Pettett</t>
  </si>
  <si>
    <t>918 Summit Park</t>
  </si>
  <si>
    <t>Griswold Guilloud</t>
  </si>
  <si>
    <t>89 Lerdahl Crossing</t>
  </si>
  <si>
    <t>Dinnie Wickmann</t>
  </si>
  <si>
    <t>363 Elmside Court</t>
  </si>
  <si>
    <t>Emmie Klais</t>
  </si>
  <si>
    <t>7873 Forest Circle</t>
  </si>
  <si>
    <t>Reeta Kings</t>
  </si>
  <si>
    <t>8 Messerschmidt Road</t>
  </si>
  <si>
    <t>Meir Croan</t>
  </si>
  <si>
    <t>90 Waxwing Street</t>
  </si>
  <si>
    <t>Larine Walkden</t>
  </si>
  <si>
    <t>225 Clarendon Crossing</t>
  </si>
  <si>
    <t>Tammy O'Scandall</t>
  </si>
  <si>
    <t>8342 Tomscot Terrace</t>
  </si>
  <si>
    <t>Glynis Sleney</t>
  </si>
  <si>
    <t>9589 Grim Plaza</t>
  </si>
  <si>
    <t>Jo Sterre</t>
  </si>
  <si>
    <t>66 Ohio Circle</t>
  </si>
  <si>
    <t>Winne Titheridge</t>
  </si>
  <si>
    <t>98 Corben Point</t>
  </si>
  <si>
    <t>Ricoriki Collinette</t>
  </si>
  <si>
    <t>8 Grim Street</t>
  </si>
  <si>
    <t>Joly Embury</t>
  </si>
  <si>
    <t>847 Merrick Road</t>
  </si>
  <si>
    <t>Gabi Kleinerman</t>
  </si>
  <si>
    <t>881 Sachtjen Center</t>
  </si>
  <si>
    <t>Garret Matashkin</t>
  </si>
  <si>
    <t>1739 Chinook Place</t>
  </si>
  <si>
    <t>Rowan Utterson</t>
  </si>
  <si>
    <t>72 Linden Parkway</t>
  </si>
  <si>
    <t>Arlena Sandey</t>
  </si>
  <si>
    <t>60 Boyd Avenue</t>
  </si>
  <si>
    <t>Drusi McNeely</t>
  </si>
  <si>
    <t>60428 5th Hill</t>
  </si>
  <si>
    <t>Fionna Yeldon</t>
  </si>
  <si>
    <t>98 Dahle Trail</t>
  </si>
  <si>
    <t>Friederike Borg</t>
  </si>
  <si>
    <t>82807 Golf View Court</t>
  </si>
  <si>
    <t>Murial Comiskey</t>
  </si>
  <si>
    <t>85340 Southridge Crossing</t>
  </si>
  <si>
    <t>Natalya Blase</t>
  </si>
  <si>
    <t>8 Lotheville Center</t>
  </si>
  <si>
    <t>Paddie Kits</t>
  </si>
  <si>
    <t>53 Morning Terrace</t>
  </si>
  <si>
    <t>Gale Clopton</t>
  </si>
  <si>
    <t>85688 Express Way</t>
  </si>
  <si>
    <t>Phillip Dingwall</t>
  </si>
  <si>
    <t>6059 Wayridge Parkway</t>
  </si>
  <si>
    <t>Binnie Sadd</t>
  </si>
  <si>
    <t>642 Crescent Oaks Plaza</t>
  </si>
  <si>
    <t>Lavena Bortoli</t>
  </si>
  <si>
    <t>37441 Fair Oaks Court</t>
  </si>
  <si>
    <t>Lolita Addionisio</t>
  </si>
  <si>
    <t>47195 Dottie Court</t>
  </si>
  <si>
    <t>Camile Troni</t>
  </si>
  <si>
    <t>9812 Pawling Drive</t>
  </si>
  <si>
    <t>Dacie Swendell</t>
  </si>
  <si>
    <t>7655 Karstens Lane</t>
  </si>
  <si>
    <t>Linus Borell</t>
  </si>
  <si>
    <t>44 Kinsman Center</t>
  </si>
  <si>
    <t>Ginger Stoakes</t>
  </si>
  <si>
    <t>1 Rutledge Point</t>
  </si>
  <si>
    <t>Tamra Durran</t>
  </si>
  <si>
    <t>782 Hagan Road</t>
  </si>
  <si>
    <t>Andrey Plumbe</t>
  </si>
  <si>
    <t>8 Shoshone Trail</t>
  </si>
  <si>
    <t>Alfy Folder</t>
  </si>
  <si>
    <t>892 Sheridan Avenue</t>
  </si>
  <si>
    <t>Marietta Hummerston</t>
  </si>
  <si>
    <t>51 Ridgeview Alley</t>
  </si>
  <si>
    <t>Lizette Kettleson</t>
  </si>
  <si>
    <t>70 Arapahoe Point</t>
  </si>
  <si>
    <t>Doris Girodin</t>
  </si>
  <si>
    <t>5355 Hauk Way</t>
  </si>
  <si>
    <t>Maurizio Mitchener</t>
  </si>
  <si>
    <t>54470 Monica Drive</t>
  </si>
  <si>
    <t>Edin Avann</t>
  </si>
  <si>
    <t>0452 Boyd Trail</t>
  </si>
  <si>
    <t>Marijo Niland</t>
  </si>
  <si>
    <t>6693 Maryland Hill</t>
  </si>
  <si>
    <t>Alfy Stroobant</t>
  </si>
  <si>
    <t>28 Vahlen Pass</t>
  </si>
  <si>
    <t>Oralla Trevain</t>
  </si>
  <si>
    <t>65 Bultman Junction</t>
  </si>
  <si>
    <t>Shawnee Offield</t>
  </si>
  <si>
    <t>72 Debra Alley</t>
  </si>
  <si>
    <t>Pepita Linacre</t>
  </si>
  <si>
    <t>0895 Michigan Hill</t>
  </si>
  <si>
    <t>Alejandro DelaField</t>
  </si>
  <si>
    <t>38718 Mariners Cove Circle</t>
  </si>
  <si>
    <t>Doralynn Le Quesne</t>
  </si>
  <si>
    <t>92892 Killdeer Avenue</t>
  </si>
  <si>
    <t>Iggy Mohun</t>
  </si>
  <si>
    <t>92534 Cody Court</t>
  </si>
  <si>
    <t>Alister Gillam</t>
  </si>
  <si>
    <t>1516 Green Road</t>
  </si>
  <si>
    <t>Jeddy Burnett</t>
  </si>
  <si>
    <t>0273 Hintze Junction</t>
  </si>
  <si>
    <t>Callean Chipperfield</t>
  </si>
  <si>
    <t>836 Surrey Terrace</t>
  </si>
  <si>
    <t>Tiebold Thring</t>
  </si>
  <si>
    <t>7386 Comanche Hill</t>
  </si>
  <si>
    <t>Merna Hof</t>
  </si>
  <si>
    <t>5264 Oriole Park</t>
  </si>
  <si>
    <t>Skye Borrell</t>
  </si>
  <si>
    <t>52883 Towne Avenue</t>
  </si>
  <si>
    <t>Shantee Pargeter</t>
  </si>
  <si>
    <t>213 Duke Parkway</t>
  </si>
  <si>
    <t>Edna Clowsley</t>
  </si>
  <si>
    <t>65119 Mosinee Terrace</t>
  </si>
  <si>
    <t>Addi Eddies</t>
  </si>
  <si>
    <t>885 Sugar Place</t>
  </si>
  <si>
    <t>Lin Rubert</t>
  </si>
  <si>
    <t>750 Morningstar Place</t>
  </si>
  <si>
    <t>Gaby Duffell</t>
  </si>
  <si>
    <t>58793 Ridge Oak Way</t>
  </si>
  <si>
    <t>Gabriella Charteris</t>
  </si>
  <si>
    <t>44 North Junction</t>
  </si>
  <si>
    <t>Dyna Huyge</t>
  </si>
  <si>
    <t>6 Bonner Point</t>
  </si>
  <si>
    <t>Skipton Phoebe</t>
  </si>
  <si>
    <t>58 Independence Terrace</t>
  </si>
  <si>
    <t>Hilton Lukasen</t>
  </si>
  <si>
    <t>34 Monterey Trail</t>
  </si>
  <si>
    <t>Isabelita Kolakovic</t>
  </si>
  <si>
    <t>6 Nancy Terrace</t>
  </si>
  <si>
    <t>L;urette Pritchard</t>
  </si>
  <si>
    <t>2137 Moose Road</t>
  </si>
  <si>
    <t>Barth Paolino</t>
  </si>
  <si>
    <t>4212 Karstens Terrace</t>
  </si>
  <si>
    <t>Kassia Leonards</t>
  </si>
  <si>
    <t>7085 Onsgard Park</t>
  </si>
  <si>
    <t>Chandal Besnardeau</t>
  </si>
  <si>
    <t>6 American Pass</t>
  </si>
  <si>
    <t>Stesha Speddin</t>
  </si>
  <si>
    <t>24717 Service Junction</t>
  </si>
  <si>
    <t>Ursula Mateja</t>
  </si>
  <si>
    <t>63825 Northland Terrace</t>
  </si>
  <si>
    <t>Wakefield Storry</t>
  </si>
  <si>
    <t>70343 Vidon Trail</t>
  </si>
  <si>
    <t>Maryann Stokoe</t>
  </si>
  <si>
    <t>614 Lien Place</t>
  </si>
  <si>
    <t>Marja Self</t>
  </si>
  <si>
    <t>439 Sloan Terrace</t>
  </si>
  <si>
    <t>Eba Asson</t>
  </si>
  <si>
    <t>98 Sage Center</t>
  </si>
  <si>
    <t>Anthe Crouch</t>
  </si>
  <si>
    <t>45166 Bluejay Circle</t>
  </si>
  <si>
    <t>Laure Popescu</t>
  </si>
  <si>
    <t>8 Gulseth Street</t>
  </si>
  <si>
    <t>Michaella Morando</t>
  </si>
  <si>
    <t>1 Florence Park</t>
  </si>
  <si>
    <t>Coleman Imore</t>
  </si>
  <si>
    <t>50167 Hallows Trail</t>
  </si>
  <si>
    <t>Chaddie Capp</t>
  </si>
  <si>
    <t>9 Lawn Point</t>
  </si>
  <si>
    <t>Tate MacGillivray</t>
  </si>
  <si>
    <t>94 Melody Lane</t>
  </si>
  <si>
    <t>Rodd Dake</t>
  </si>
  <si>
    <t>82990 Pennsylvania Avenue</t>
  </si>
  <si>
    <t>Hammad Emby</t>
  </si>
  <si>
    <t>174 North Place</t>
  </si>
  <si>
    <t>Manuel Hanford</t>
  </si>
  <si>
    <t>6 Atwood Way</t>
  </si>
  <si>
    <t>Olwen Vairow</t>
  </si>
  <si>
    <t>7275 Dexter Center</t>
  </si>
  <si>
    <t>Uriah Zavittieri</t>
  </si>
  <si>
    <t>7186 Dixon Way</t>
  </si>
  <si>
    <t>Florenza Crockett</t>
  </si>
  <si>
    <t>9242 Tennessee Court</t>
  </si>
  <si>
    <t>Dulcia Jouannisson</t>
  </si>
  <si>
    <t>7659 Mariners Cove Hill</t>
  </si>
  <si>
    <t>Junia Wegener</t>
  </si>
  <si>
    <t>32 Swallow Street</t>
  </si>
  <si>
    <t>Zondra Rodrig</t>
  </si>
  <si>
    <t>86709 Westend Parkway</t>
  </si>
  <si>
    <t>Delilah Baudesson</t>
  </si>
  <si>
    <t>4 Independence Crossing</t>
  </si>
  <si>
    <t>Daphne Stelfox</t>
  </si>
  <si>
    <t>96906 Kinsman Junction</t>
  </si>
  <si>
    <t>Raoul Godon</t>
  </si>
  <si>
    <t>9019 3rd Center</t>
  </si>
  <si>
    <t>Alonzo Garnul</t>
  </si>
  <si>
    <t>048 Grim Court</t>
  </si>
  <si>
    <t>Melodie Shackelton</t>
  </si>
  <si>
    <t>668 Fairfield Lane</t>
  </si>
  <si>
    <t>Sammie Gaddas</t>
  </si>
  <si>
    <t>06478 Veith Lane</t>
  </si>
  <si>
    <t>Jean Beach</t>
  </si>
  <si>
    <t>20 Ilene Terrace</t>
  </si>
  <si>
    <t>Jonie Caser</t>
  </si>
  <si>
    <t>0 West Terrace</t>
  </si>
  <si>
    <t>Hy Dimmer</t>
  </si>
  <si>
    <t>0 Butternut Point</t>
  </si>
  <si>
    <t>Jada Skirling</t>
  </si>
  <si>
    <t>78385 Saint Paul Street</t>
  </si>
  <si>
    <t>Roanna Korpal</t>
  </si>
  <si>
    <t>6649 Tennessee Avenue</t>
  </si>
  <si>
    <t>Mitch Tesche</t>
  </si>
  <si>
    <t>9 Anderson Park</t>
  </si>
  <si>
    <t>Bernetta Gretton</t>
  </si>
  <si>
    <t>18245 Michigan Hill</t>
  </si>
  <si>
    <t>Claudia Gaunt</t>
  </si>
  <si>
    <t>22761 Eliot Center</t>
  </si>
  <si>
    <t>Tova Thrift</t>
  </si>
  <si>
    <t>730 Washington Way</t>
  </si>
  <si>
    <t>Wilma Pagett</t>
  </si>
  <si>
    <t>01254 Sauthoff Trail</t>
  </si>
  <si>
    <t>Felicity Armor</t>
  </si>
  <si>
    <t>69 Surrey Center</t>
  </si>
  <si>
    <t>Emelia Mompesson</t>
  </si>
  <si>
    <t>0 Kingsford Court</t>
  </si>
  <si>
    <t>Cthrine Rechert</t>
  </si>
  <si>
    <t>56 Fordem Court</t>
  </si>
  <si>
    <t>Olenka Quantick</t>
  </si>
  <si>
    <t>680 Kropf Plaza</t>
  </si>
  <si>
    <t>Ellissa Pedrazzi</t>
  </si>
  <si>
    <t>368 Northport Point</t>
  </si>
  <si>
    <t>Rona Geillier</t>
  </si>
  <si>
    <t>6094 Service Way</t>
  </si>
  <si>
    <t>Wit Oldmeadow</t>
  </si>
  <si>
    <t>6694 Prairieview Pass</t>
  </si>
  <si>
    <t>Goldarina Windram</t>
  </si>
  <si>
    <t>366 Sunnyside Park</t>
  </si>
  <si>
    <t>Bobbee Taffe</t>
  </si>
  <si>
    <t>332 Cascade Alley</t>
  </si>
  <si>
    <t>Nathanial Giannini</t>
  </si>
  <si>
    <t>14 Commercial Alley</t>
  </si>
  <si>
    <t>Berty Ouslem</t>
  </si>
  <si>
    <t>8 Cody Street</t>
  </si>
  <si>
    <t>Farlie Dowles</t>
  </si>
  <si>
    <t>15833 Roxbury Terrace</t>
  </si>
  <si>
    <t>Harlen Yeowell</t>
  </si>
  <si>
    <t>74 Scofield Street</t>
  </si>
  <si>
    <t>Wilhelm Dael</t>
  </si>
  <si>
    <t>4473 Fairview Parkway</t>
  </si>
  <si>
    <t>Glennie Costen</t>
  </si>
  <si>
    <t>4 Parkside Court</t>
  </si>
  <si>
    <t>Hermia Orrom</t>
  </si>
  <si>
    <t>41 Coleman Point</t>
  </si>
  <si>
    <t>Consuelo Baitey</t>
  </si>
  <si>
    <t>5391 Continental Drive</t>
  </si>
  <si>
    <t>Bryant McClements</t>
  </si>
  <si>
    <t>10405 Transport Point</t>
  </si>
  <si>
    <t>Federica Alvarado</t>
  </si>
  <si>
    <t>4654 Beilfuss Center</t>
  </si>
  <si>
    <t>Othilia Heffernon</t>
  </si>
  <si>
    <t>6246 Kinsman Road</t>
  </si>
  <si>
    <t>Alberik Cocks</t>
  </si>
  <si>
    <t>66972 Nancy Hill</t>
  </si>
  <si>
    <t>Ringo Cudworth</t>
  </si>
  <si>
    <t>842 Kenwood Circle</t>
  </si>
  <si>
    <t>Adair O'Hallihane</t>
  </si>
  <si>
    <t>384 Continental Parkway</t>
  </si>
  <si>
    <t>Grazia Grancher</t>
  </si>
  <si>
    <t>5218 Truax Way</t>
  </si>
  <si>
    <t>Filberto Frangleton</t>
  </si>
  <si>
    <t>2 Morning Alley</t>
  </si>
  <si>
    <t>Harold Phoebe</t>
  </si>
  <si>
    <t>0337 Dwight Point</t>
  </si>
  <si>
    <t>Afton Leicester</t>
  </si>
  <si>
    <t>586 Mitchell Drive</t>
  </si>
  <si>
    <t>Elisabet Elvish</t>
  </si>
  <si>
    <t>33962 Anzinger Park</t>
  </si>
  <si>
    <t>Kathe Lammerts</t>
  </si>
  <si>
    <t>75 Anniversary Junction</t>
  </si>
  <si>
    <t>Raine Lavender</t>
  </si>
  <si>
    <t>3 Blaine Circle</t>
  </si>
  <si>
    <t>Dillie Cuseck</t>
  </si>
  <si>
    <t>62 Glendale Circle</t>
  </si>
  <si>
    <t>Alberta Hanstock</t>
  </si>
  <si>
    <t>909 Kings Crossing</t>
  </si>
  <si>
    <t>Emera Baudoux</t>
  </si>
  <si>
    <t>8 Rutledge Trail</t>
  </si>
  <si>
    <t>Lucia Leary</t>
  </si>
  <si>
    <t>1 Boyd Plaza</t>
  </si>
  <si>
    <t>Yves Kempster</t>
  </si>
  <si>
    <t>3 Heath Road</t>
  </si>
  <si>
    <t>Collin McGaraghan</t>
  </si>
  <si>
    <t>975 Homewood Park</t>
  </si>
  <si>
    <t>Colette Belton</t>
  </si>
  <si>
    <t>2538 Nevada Junction</t>
  </si>
  <si>
    <t>Danila Terrelly</t>
  </si>
  <si>
    <t>8177 Norway Maple Court</t>
  </si>
  <si>
    <t>Creigh Son</t>
  </si>
  <si>
    <t>3 Division Way</t>
  </si>
  <si>
    <t>Saxon Crannis</t>
  </si>
  <si>
    <t>109 Walton Alley</t>
  </si>
  <si>
    <t>Kendall Carrack</t>
  </si>
  <si>
    <t>884 Haas Court</t>
  </si>
  <si>
    <t>Stefania McAughtrie</t>
  </si>
  <si>
    <t>12556 Green Ridge Junction</t>
  </si>
  <si>
    <t>Donetta Peiro</t>
  </si>
  <si>
    <t>7906 Vidon Terrace</t>
  </si>
  <si>
    <t>Allsun Mullord</t>
  </si>
  <si>
    <t>545 Ridgeview Street</t>
  </si>
  <si>
    <t>Tabatha Barron</t>
  </si>
  <si>
    <t>90 Oakridge Drive</t>
  </si>
  <si>
    <t>Collie Winton</t>
  </si>
  <si>
    <t>49188 Independence Pass</t>
  </si>
  <si>
    <t>Marlow Frend</t>
  </si>
  <si>
    <t>81087 Florence Parkway</t>
  </si>
  <si>
    <t>City</t>
  </si>
  <si>
    <t>Belmont</t>
  </si>
  <si>
    <t>Brisbane</t>
  </si>
  <si>
    <t>Burlingame</t>
  </si>
  <si>
    <t>Colma</t>
  </si>
  <si>
    <t>Daly City</t>
  </si>
  <si>
    <t>El Granada</t>
  </si>
  <si>
    <t>Half Moon Bay</t>
  </si>
  <si>
    <t>La Honda</t>
  </si>
  <si>
    <t>Loma Mar</t>
  </si>
  <si>
    <t>West Menlo Park</t>
  </si>
  <si>
    <t>Menlo Park</t>
  </si>
  <si>
    <t>Atherton</t>
  </si>
  <si>
    <t>Credit Applied</t>
  </si>
  <si>
    <t>Month_Applied</t>
  </si>
  <si>
    <t>Summary</t>
  </si>
  <si>
    <t>full_name</t>
  </si>
  <si>
    <t>Alessandro Evitts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</si>
  <si>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</si>
  <si>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</si>
  <si>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</si>
  <si>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</si>
  <si>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</si>
  <si>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</si>
  <si>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</si>
  <si>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</si>
  <si>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</si>
  <si>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</si>
  <si>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</si>
  <si>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</si>
  <si>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Alwin Roland</t>
  </si>
  <si>
    <t>Angie Moxham</t>
  </si>
  <si>
    <t>Augustus Lang</t>
  </si>
  <si>
    <t>Barnard Brame</t>
  </si>
  <si>
    <t>Beau Huffy</t>
  </si>
  <si>
    <t>Benedicto Regenhardt</t>
  </si>
  <si>
    <t>Bernhard Stanlock</t>
  </si>
  <si>
    <t>Cleon Antony</t>
  </si>
  <si>
    <t>Craggy Piggen</t>
  </si>
  <si>
    <t>Dag Kybird</t>
  </si>
  <si>
    <t>Evin Musgrove</t>
  </si>
  <si>
    <t>Ivan Servis</t>
  </si>
  <si>
    <t>Klemens Bransgrove</t>
  </si>
  <si>
    <t>Larry Penylton</t>
  </si>
  <si>
    <t>Mack Stodd</t>
  </si>
  <si>
    <t>Merry Southby</t>
  </si>
  <si>
    <t>Ted McSperrin</t>
  </si>
  <si>
    <t>Whitney Fison</t>
  </si>
  <si>
    <t>team</t>
  </si>
  <si>
    <t>monthly_hrs</t>
  </si>
  <si>
    <t>weekly_hrs</t>
  </si>
  <si>
    <t>monthly_pay</t>
  </si>
  <si>
    <t>month</t>
  </si>
  <si>
    <t>Hours Worked</t>
  </si>
  <si>
    <t>Total Hours Worked</t>
  </si>
  <si>
    <t>ALPHA</t>
  </si>
  <si>
    <t>BETA</t>
  </si>
  <si>
    <t>CHARLIE</t>
  </si>
  <si>
    <t>DELTA</t>
  </si>
  <si>
    <t>Weekly Avg Hrs</t>
  </si>
  <si>
    <t>Total Weekly Avg Hrs</t>
  </si>
  <si>
    <t>Service Interruption - Customer Credit Summary</t>
  </si>
  <si>
    <t>Employee Wages</t>
  </si>
  <si>
    <t>Total Employee Wages</t>
  </si>
  <si>
    <t>Total Customer Credits Applied</t>
  </si>
  <si>
    <t>Customer Credits Applied</t>
  </si>
  <si>
    <t># of Credits Issued/Month</t>
  </si>
  <si>
    <t>count</t>
  </si>
  <si>
    <t>Customers Affected</t>
  </si>
  <si>
    <t>Project Cost (Employee Wages)</t>
  </si>
  <si>
    <t>Total Project Expense</t>
  </si>
  <si>
    <t>Budget Status</t>
  </si>
  <si>
    <t>Projected Monthly Budget</t>
  </si>
  <si>
    <t>2016 Upgrade Project - Budget Comparison</t>
  </si>
  <si>
    <t>customer_name</t>
  </si>
  <si>
    <t>street_address</t>
  </si>
  <si>
    <t>city</t>
  </si>
  <si>
    <t>zip_code</t>
  </si>
  <si>
    <t>unique</t>
  </si>
  <si>
    <t>Upgrade - Hours Worked by Team</t>
  </si>
  <si>
    <t>Credit Avg / Customer</t>
  </si>
  <si>
    <t>Total Credit Applied</t>
  </si>
  <si>
    <t>avgmonths_credit_received</t>
  </si>
  <si>
    <t>Avg Months Credited</t>
  </si>
  <si>
    <t>Customers Impacted</t>
  </si>
  <si>
    <t>Grand Total</t>
  </si>
  <si>
    <t>Row Labels</t>
  </si>
  <si>
    <t>Total Wages Earned</t>
  </si>
  <si>
    <t># of Hours Worked</t>
  </si>
  <si>
    <t>Count of full_name</t>
  </si>
  <si>
    <t>team_headcount</t>
  </si>
  <si>
    <t>actual_headcount/month</t>
  </si>
  <si>
    <t>headcount budget</t>
  </si>
  <si>
    <t>Actual Headcount</t>
  </si>
  <si>
    <t>Budget Headcount</t>
  </si>
  <si>
    <t>Headcount +/-</t>
  </si>
  <si>
    <t>(All)</t>
  </si>
  <si>
    <t>Average Hours per Employee</t>
  </si>
  <si>
    <t>Headcount by Team</t>
  </si>
  <si>
    <t>Avg Wages Earned per Employee</t>
  </si>
  <si>
    <t>Headcount Avg</t>
  </si>
  <si>
    <t>Total Headcount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</si>
</sst>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5"/>
      <color theme="3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Franklin Gothic Book"/>
      <family val="2"/>
      <scheme val="major"/>
    </font>
    <font>
      <i/>
      <sz val="9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9"/>
      <color theme="9"/>
      <name val="Arial"/>
      <family val="2"/>
    </font>
    <font>
      <sz val="9"/>
      <color theme="9"/>
      <name val="Arial"/>
      <family val="2"/>
    </font>
    <font>
      <sz val="9"/>
      <color theme="1"/>
      <name val="Arial"/>
      <family val="2"/>
    </font>
    <font>
      <sz val="9"/>
      <color theme="9" tint="-0.249977111117893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5">
    <border>
      <left/>
      <right/>
      <top/>
      <bottom/>
      <diagonal/>
    </border>
    <border>
      <left style="medium">
        <color theme="9"/>
      </left>
      <right style="thin">
        <color theme="9"/>
      </right>
      <top style="thin">
        <color theme="9" tint="0.79998168889431442"/>
      </top>
      <bottom style="medium">
        <color theme="9"/>
      </bottom>
      <diagonal/>
    </border>
    <border>
      <left/>
      <right style="thin">
        <color theme="9"/>
      </right>
      <top/>
      <bottom style="thin">
        <color theme="9" tint="0.79998168889431442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thin">
        <color theme="9" tint="0.79998168889431442"/>
      </bottom>
      <diagonal/>
    </border>
    <border>
      <left style="medium">
        <color theme="9"/>
      </left>
      <right/>
      <top style="thin">
        <color theme="9" tint="0.79998168889431442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 tint="0.79998168889431442"/>
      </bottom>
      <diagonal/>
    </border>
    <border>
      <left/>
      <right/>
      <top/>
      <bottom style="thick">
        <color theme="9" tint="-0.24994659260841701"/>
      </bottom>
      <diagonal/>
    </border>
    <border>
      <left style="medium">
        <color theme="9"/>
      </left>
      <right/>
      <top style="double">
        <color auto="1"/>
      </top>
      <bottom style="dashed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 tint="0.79998168889431442"/>
      </bottom>
      <diagonal/>
    </border>
    <border>
      <left style="thin">
        <color theme="9"/>
      </left>
      <right style="thin">
        <color theme="9"/>
      </right>
      <top style="thin">
        <color theme="9" tint="0.79998168889431442"/>
      </top>
      <bottom/>
      <diagonal/>
    </border>
    <border>
      <left/>
      <right style="thin">
        <color theme="9"/>
      </right>
      <top style="double">
        <color auto="1"/>
      </top>
      <bottom style="dashed">
        <color theme="9"/>
      </bottom>
      <diagonal/>
    </border>
    <border>
      <left style="thin">
        <color theme="9"/>
      </left>
      <right style="thin">
        <color theme="9"/>
      </right>
      <top style="double">
        <color auto="1"/>
      </top>
      <bottom style="dashed">
        <color theme="9"/>
      </bottom>
      <diagonal/>
    </border>
    <border>
      <left/>
      <right style="thin">
        <color theme="9"/>
      </right>
      <top style="thin">
        <color theme="9" tint="0.79998168889431442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 tint="0.79998168889431442"/>
      </top>
      <bottom style="medium">
        <color theme="9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0.79995117038483843"/>
      </right>
      <top/>
      <bottom/>
      <diagonal/>
    </border>
    <border>
      <left/>
      <right style="thin">
        <color theme="9" tint="0.79995117038483843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5117038483843"/>
      </left>
      <right style="thin">
        <color theme="9" tint="0.79995117038483843"/>
      </right>
      <top/>
      <bottom/>
      <diagonal/>
    </border>
    <border>
      <left style="thin">
        <color theme="9" tint="0.79995117038483843"/>
      </left>
      <right style="thin">
        <color theme="9" tint="0.79995117038483843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5117038483843"/>
      </left>
      <right/>
      <top/>
      <bottom/>
      <diagonal/>
    </border>
    <border>
      <left style="thin">
        <color theme="9" tint="0.79995117038483843"/>
      </left>
      <right/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/>
      <top/>
      <bottom style="medium">
        <color theme="6"/>
      </bottom>
      <diagonal/>
    </border>
    <border>
      <left style="medium">
        <color theme="6"/>
      </left>
      <right/>
      <top/>
      <bottom style="medium">
        <color theme="6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 tint="0.79998168889431442"/>
      </bottom>
      <diagonal/>
    </border>
    <border>
      <left style="medium">
        <color theme="4"/>
      </left>
      <right style="medium">
        <color theme="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/>
      </left>
      <right style="medium">
        <color theme="4"/>
      </right>
      <top style="thin">
        <color theme="4" tint="0.79998168889431442"/>
      </top>
      <bottom style="medium">
        <color theme="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 style="thin">
        <color theme="9"/>
      </left>
      <right/>
      <top/>
      <bottom style="thin">
        <color theme="9" tint="0.79998168889431442"/>
      </bottom>
      <diagonal/>
    </border>
    <border>
      <left style="thin">
        <color theme="9"/>
      </left>
      <right/>
      <top style="thin">
        <color theme="9" tint="0.79998168889431442"/>
      </top>
      <bottom/>
      <diagonal/>
    </border>
    <border>
      <left style="thin">
        <color theme="9"/>
      </left>
      <right/>
      <top style="double">
        <color auto="1"/>
      </top>
      <bottom style="dashed">
        <color theme="9"/>
      </bottom>
      <diagonal/>
    </border>
    <border>
      <left style="thin">
        <color theme="9"/>
      </left>
      <right/>
      <top style="thin">
        <color theme="9" tint="0.79998168889431442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/>
      <bottom style="thin">
        <color theme="9" tint="0.79998168889431442"/>
      </bottom>
      <diagonal/>
    </border>
    <border>
      <left style="medium">
        <color theme="9"/>
      </left>
      <right style="medium">
        <color theme="9"/>
      </right>
      <top style="thin">
        <color theme="9" tint="0.79998168889431442"/>
      </top>
      <bottom/>
      <diagonal/>
    </border>
    <border>
      <left style="medium">
        <color theme="9"/>
      </left>
      <right style="medium">
        <color theme="9"/>
      </right>
      <top style="double">
        <color auto="1"/>
      </top>
      <bottom style="dashed">
        <color theme="9"/>
      </bottom>
      <diagonal/>
    </border>
    <border>
      <left style="medium">
        <color theme="9"/>
      </left>
      <right style="medium">
        <color theme="9"/>
      </right>
      <top style="thin">
        <color theme="9" tint="0.79998168889431442"/>
      </top>
      <bottom style="medium">
        <color theme="9"/>
      </bottom>
      <diagonal/>
    </border>
    <border>
      <left style="medium">
        <color theme="6"/>
      </left>
      <right style="medium">
        <color theme="6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 style="medium">
        <color theme="6"/>
      </right>
      <top style="thin">
        <color theme="6" tint="0.79998168889431442"/>
      </top>
      <bottom style="medium">
        <color theme="6"/>
      </bottom>
      <diagonal/>
    </border>
    <border>
      <left style="medium">
        <color theme="4"/>
      </left>
      <right style="medium">
        <color theme="4"/>
      </right>
      <top style="thin">
        <color theme="4" tint="0.79998168889431442"/>
      </top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7" applyFill="0" applyAlignment="0" applyProtection="0"/>
  </cellStyleXfs>
  <cellXfs count="108">
    <xf numFmtId="0" fontId="0" fillId="0" borderId="0" xfId="0"/>
    <xf numFmtId="0" fontId="2" fillId="0" borderId="0" xfId="0" pivotButton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NumberFormat="1" applyFont="1"/>
    <xf numFmtId="1" fontId="2" fillId="0" borderId="0" xfId="0" applyNumberFormat="1" applyFont="1"/>
    <xf numFmtId="0" fontId="5" fillId="4" borderId="0" xfId="0" applyFont="1" applyFill="1"/>
    <xf numFmtId="44" fontId="2" fillId="0" borderId="0" xfId="1" applyFont="1"/>
    <xf numFmtId="0" fontId="2" fillId="2" borderId="0" xfId="0" applyFont="1" applyFill="1"/>
    <xf numFmtId="14" fontId="2" fillId="0" borderId="0" xfId="1" applyNumberFormat="1" applyFont="1"/>
    <xf numFmtId="0" fontId="5" fillId="7" borderId="0" xfId="0" applyFont="1" applyFill="1"/>
    <xf numFmtId="44" fontId="2" fillId="0" borderId="0" xfId="1" applyNumberFormat="1" applyFont="1"/>
    <xf numFmtId="0" fontId="2" fillId="0" borderId="0" xfId="0" applyFont="1" applyAlignment="1">
      <alignment horizontal="center"/>
    </xf>
    <xf numFmtId="0" fontId="5" fillId="7" borderId="0" xfId="2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10" fontId="2" fillId="0" borderId="0" xfId="2" applyNumberFormat="1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3" fillId="0" borderId="7" xfId="3"/>
    <xf numFmtId="0" fontId="3" fillId="0" borderId="7" xfId="3" applyAlignment="1">
      <alignment horizontal="center"/>
    </xf>
    <xf numFmtId="0" fontId="8" fillId="8" borderId="8" xfId="0" applyFont="1" applyFill="1" applyBorder="1"/>
    <xf numFmtId="0" fontId="10" fillId="0" borderId="0" xfId="0" applyFont="1"/>
    <xf numFmtId="164" fontId="2" fillId="0" borderId="0" xfId="0" applyNumberFormat="1" applyFont="1"/>
    <xf numFmtId="14" fontId="4" fillId="0" borderId="9" xfId="0" applyNumberFormat="1" applyFont="1" applyBorder="1" applyAlignment="1">
      <alignment horizontal="left"/>
    </xf>
    <xf numFmtId="164" fontId="7" fillId="5" borderId="10" xfId="1" applyNumberFormat="1" applyFont="1" applyFill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8" fillId="8" borderId="12" xfId="0" applyNumberFormat="1" applyFont="1" applyFill="1" applyBorder="1" applyAlignment="1">
      <alignment horizontal="center"/>
    </xf>
    <xf numFmtId="164" fontId="8" fillId="8" borderId="13" xfId="0" applyNumberFormat="1" applyFont="1" applyFill="1" applyBorder="1" applyAlignment="1">
      <alignment horizontal="center"/>
    </xf>
    <xf numFmtId="10" fontId="8" fillId="0" borderId="2" xfId="2" applyNumberFormat="1" applyFont="1" applyBorder="1" applyAlignment="1">
      <alignment horizontal="center"/>
    </xf>
    <xf numFmtId="10" fontId="8" fillId="0" borderId="10" xfId="2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2" fillId="0" borderId="16" xfId="0" applyFont="1" applyBorder="1"/>
    <xf numFmtId="14" fontId="2" fillId="0" borderId="17" xfId="0" applyNumberFormat="1" applyFont="1" applyBorder="1"/>
    <xf numFmtId="1" fontId="2" fillId="0" borderId="0" xfId="0" applyNumberFormat="1" applyFont="1" applyBorder="1" applyAlignment="1">
      <alignment horizontal="center"/>
    </xf>
    <xf numFmtId="7" fontId="2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9" xfId="0" applyFont="1" applyBorder="1"/>
    <xf numFmtId="0" fontId="11" fillId="0" borderId="22" xfId="0" applyFont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2" fillId="0" borderId="23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64" fontId="11" fillId="0" borderId="26" xfId="0" applyNumberFormat="1" applyFont="1" applyBorder="1" applyAlignment="1">
      <alignment horizontal="center"/>
    </xf>
    <xf numFmtId="1" fontId="11" fillId="0" borderId="24" xfId="0" applyNumberFormat="1" applyFont="1" applyBorder="1" applyAlignment="1">
      <alignment horizontal="center"/>
    </xf>
    <xf numFmtId="1" fontId="11" fillId="0" borderId="26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27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" fontId="11" fillId="0" borderId="28" xfId="0" applyNumberFormat="1" applyFont="1" applyBorder="1" applyAlignment="1">
      <alignment horizontal="center"/>
    </xf>
    <xf numFmtId="0" fontId="2" fillId="0" borderId="0" xfId="0" pivotButton="1" applyFont="1" applyBorder="1"/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2" fillId="0" borderId="30" xfId="0" applyFont="1" applyBorder="1" applyAlignment="1">
      <alignment horizontal="left" indent="1"/>
    </xf>
    <xf numFmtId="0" fontId="2" fillId="0" borderId="31" xfId="0" applyFont="1" applyBorder="1" applyAlignment="1">
      <alignment horizontal="left"/>
    </xf>
    <xf numFmtId="7" fontId="2" fillId="0" borderId="32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7" fontId="12" fillId="0" borderId="0" xfId="0" applyNumberFormat="1" applyFont="1" applyBorder="1" applyAlignment="1">
      <alignment horizontal="center"/>
    </xf>
    <xf numFmtId="0" fontId="2" fillId="0" borderId="34" xfId="0" applyFont="1" applyBorder="1"/>
    <xf numFmtId="14" fontId="2" fillId="0" borderId="35" xfId="0" applyNumberFormat="1" applyFont="1" applyBorder="1"/>
    <xf numFmtId="7" fontId="9" fillId="0" borderId="37" xfId="0" applyNumberFormat="1" applyFont="1" applyBorder="1" applyAlignment="1">
      <alignment horizontal="center"/>
    </xf>
    <xf numFmtId="14" fontId="4" fillId="0" borderId="29" xfId="0" applyNumberFormat="1" applyFont="1" applyBorder="1"/>
    <xf numFmtId="1" fontId="4" fillId="0" borderId="39" xfId="0" applyNumberFormat="1" applyFont="1" applyBorder="1" applyAlignment="1">
      <alignment horizontal="center"/>
    </xf>
    <xf numFmtId="1" fontId="4" fillId="0" borderId="40" xfId="0" applyNumberFormat="1" applyFont="1" applyBorder="1" applyAlignment="1">
      <alignment horizontal="center"/>
    </xf>
    <xf numFmtId="7" fontId="4" fillId="0" borderId="41" xfId="0" applyNumberFormat="1" applyFont="1" applyBorder="1" applyAlignment="1">
      <alignment horizontal="center"/>
    </xf>
    <xf numFmtId="14" fontId="4" fillId="0" borderId="33" xfId="0" applyNumberFormat="1" applyFont="1" applyBorder="1"/>
    <xf numFmtId="14" fontId="4" fillId="0" borderId="43" xfId="0" applyNumberFormat="1" applyFont="1" applyBorder="1" applyAlignment="1">
      <alignment horizontal="left"/>
    </xf>
    <xf numFmtId="164" fontId="7" fillId="5" borderId="44" xfId="1" applyNumberFormat="1" applyFont="1" applyFill="1" applyBorder="1" applyAlignment="1">
      <alignment horizontal="center"/>
    </xf>
    <xf numFmtId="164" fontId="6" fillId="0" borderId="44" xfId="1" applyNumberFormat="1" applyFont="1" applyBorder="1" applyAlignment="1">
      <alignment horizontal="center"/>
    </xf>
    <xf numFmtId="164" fontId="6" fillId="0" borderId="45" xfId="1" applyNumberFormat="1" applyFont="1" applyBorder="1" applyAlignment="1">
      <alignment horizontal="center"/>
    </xf>
    <xf numFmtId="164" fontId="8" fillId="8" borderId="46" xfId="0" applyNumberFormat="1" applyFont="1" applyFill="1" applyBorder="1" applyAlignment="1">
      <alignment horizontal="center"/>
    </xf>
    <xf numFmtId="10" fontId="8" fillId="0" borderId="44" xfId="2" applyNumberFormat="1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14" fontId="4" fillId="6" borderId="42" xfId="0" applyNumberFormat="1" applyFont="1" applyFill="1" applyBorder="1" applyAlignment="1">
      <alignment horizontal="left"/>
    </xf>
    <xf numFmtId="164" fontId="7" fillId="5" borderId="48" xfId="1" applyNumberFormat="1" applyFont="1" applyFill="1" applyBorder="1" applyAlignment="1">
      <alignment horizontal="center"/>
    </xf>
    <xf numFmtId="164" fontId="6" fillId="0" borderId="48" xfId="1" applyNumberFormat="1" applyFont="1" applyBorder="1" applyAlignment="1">
      <alignment horizontal="center"/>
    </xf>
    <xf numFmtId="164" fontId="6" fillId="0" borderId="49" xfId="1" applyNumberFormat="1" applyFont="1" applyBorder="1" applyAlignment="1">
      <alignment horizontal="center"/>
    </xf>
    <xf numFmtId="164" fontId="8" fillId="8" borderId="50" xfId="0" applyNumberFormat="1" applyFont="1" applyFill="1" applyBorder="1" applyAlignment="1">
      <alignment horizontal="center"/>
    </xf>
    <xf numFmtId="10" fontId="8" fillId="0" borderId="48" xfId="2" applyNumberFormat="1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36" xfId="0" applyFont="1" applyBorder="1" applyAlignment="1">
      <alignment horizontal="left"/>
    </xf>
    <xf numFmtId="0" fontId="9" fillId="0" borderId="52" xfId="0" applyNumberFormat="1" applyFont="1" applyBorder="1" applyAlignment="1">
      <alignment horizontal="center"/>
    </xf>
    <xf numFmtId="164" fontId="9" fillId="0" borderId="52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7" fontId="9" fillId="0" borderId="53" xfId="0" applyNumberFormat="1" applyFont="1" applyBorder="1" applyAlignment="1">
      <alignment horizontal="center"/>
    </xf>
    <xf numFmtId="0" fontId="5" fillId="3" borderId="16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1" fontId="4" fillId="9" borderId="54" xfId="0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left" indent="1"/>
    </xf>
    <xf numFmtId="1" fontId="12" fillId="0" borderId="40" xfId="0" applyNumberFormat="1" applyFont="1" applyBorder="1" applyAlignment="1">
      <alignment horizontal="center"/>
    </xf>
    <xf numFmtId="7" fontId="12" fillId="0" borderId="40" xfId="0" applyNumberFormat="1" applyFont="1" applyBorder="1" applyAlignment="1">
      <alignment horizontal="center"/>
    </xf>
  </cellXfs>
  <cellStyles count="4">
    <cellStyle name="Currency" xfId="1" builtinId="4"/>
    <cellStyle name="Heading 1 2" xfId="3"/>
    <cellStyle name="Normal" xfId="0" builtinId="0"/>
    <cellStyle name="Percent" xfId="2" builtinId="5"/>
  </cellStyles>
  <dxfs count="232"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" formatCode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" formatCode="0"/>
    </dxf>
    <dxf>
      <numFmt numFmtId="1" formatCode="0"/>
    </dxf>
    <dxf>
      <numFmt numFmtId="1" formatCode="0"/>
    </dxf>
    <dxf>
      <border>
        <right/>
      </border>
    </dxf>
    <dxf>
      <border>
        <right/>
      </border>
    </dxf>
    <dxf>
      <border>
        <right/>
      </border>
    </dxf>
    <dxf>
      <border>
        <vertical style="thin">
          <color theme="9" tint="0.79995117038483843"/>
        </vertical>
      </border>
    </dxf>
    <dxf>
      <border>
        <right style="thin">
          <color theme="9" tint="0.79995117038483843"/>
        </right>
      </border>
    </dxf>
    <dxf>
      <alignment horizontal="center" readingOrder="0"/>
    </dxf>
    <dxf>
      <numFmt numFmtId="1" formatCode="0"/>
    </dxf>
    <dxf>
      <font>
        <color theme="0"/>
      </font>
    </dxf>
    <dxf>
      <font>
        <color theme="0"/>
      </font>
    </dxf>
    <dxf>
      <numFmt numFmtId="164" formatCode="&quot;$&quot;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numFmt numFmtId="1" formatCode="0"/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9"/>
      </font>
    </dxf>
    <dxf>
      <font>
        <color theme="9"/>
      </font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</border>
    </dxf>
    <dxf>
      <font>
        <color theme="9"/>
      </font>
    </dxf>
    <dxf>
      <font>
        <color theme="9"/>
      </font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left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numFmt numFmtId="11" formatCode="&quot;$&quot;#,##0.00_);\(&quot;$&quot;#,##0.00\)"/>
    </dxf>
    <dxf>
      <alignment horizontal="center" readingOrder="0"/>
    </dxf>
    <dxf>
      <font>
        <color theme="0"/>
      </font>
    </dxf>
    <dxf>
      <numFmt numFmtId="1" formatCode="0"/>
    </dxf>
    <dxf>
      <numFmt numFmtId="1" formatCode="0"/>
    </dxf>
    <dxf>
      <font>
        <color theme="4" tint="0.79998168889431442"/>
      </font>
    </dxf>
    <dxf>
      <font>
        <color theme="4" tint="0.79998168889431442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border>
        <top/>
      </border>
    </dxf>
    <dxf>
      <font>
        <color theme="9"/>
      </font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/>
        <bottom/>
      </border>
    </dxf>
    <dxf>
      <numFmt numFmtId="164" formatCode="&quot;$&quot;#,##0.00"/>
    </dxf>
    <dxf>
      <border>
        <left/>
        <top/>
        <bottom/>
      </border>
    </dxf>
    <dxf>
      <border>
        <left/>
        <top/>
        <bottom/>
      </border>
    </dxf>
    <dxf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color theme="9"/>
      </font>
    </dxf>
    <dxf>
      <font>
        <color theme="9"/>
      </font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left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numFmt numFmtId="11" formatCode="&quot;$&quot;#,##0.00_);\(&quot;$&quot;#,##0.00\)"/>
    </dxf>
    <dxf>
      <alignment horizontal="center" readingOrder="0"/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color theme="1"/>
      </font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bottom style="thin">
          <color theme="0"/>
        </bottom>
      </border>
    </dxf>
    <dxf>
      <border>
        <top style="thin">
          <color theme="6" tint="0.79998168889431442"/>
        </top>
      </border>
    </dxf>
    <dxf>
      <border>
        <top style="thin">
          <color theme="6" tint="0.79998168889431442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59999389629810485"/>
        </top>
        <bottom style="thin">
          <color theme="6" tint="0.59999389629810485"/>
        </bottom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left style="thin">
          <color theme="6" tint="0.59999389629810485"/>
        </left>
        <right style="thin">
          <color theme="6" tint="0.59999389629810485"/>
        </right>
        <top style="thin">
          <color theme="6" tint="0.59999389629810485"/>
        </top>
        <bottom style="thin">
          <color theme="6" tint="0.59999389629810485"/>
        </bottom>
      </border>
    </dxf>
    <dxf>
      <border>
        <right style="thin">
          <color theme="6"/>
        </right>
      </border>
    </dxf>
    <dxf>
      <font>
        <b/>
        <color theme="1"/>
      </font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</border>
    </dxf>
    <dxf>
      <font>
        <b/>
        <color theme="1"/>
      </font>
      <border>
        <left style="medium">
          <color theme="6"/>
        </left>
        <right style="medium">
          <color theme="6"/>
        </right>
        <top style="medium">
          <color theme="6"/>
        </top>
        <bottom style="medium">
          <color theme="6"/>
        </bottom>
        <horizontal style="thin">
          <color theme="0"/>
        </horizontal>
      </border>
    </dxf>
    <dxf>
      <font>
        <color theme="6" tint="-0.249977111117893"/>
      </font>
      <border>
        <horizontal style="thin">
          <color theme="6" tint="0.79998168889431442"/>
        </horizontal>
      </border>
    </dxf>
  </dxfs>
  <tableStyles count="1" defaultTableStyle="TableStyleMedium2" defaultPivotStyle="PivotStyleLight16">
    <tableStyle name="PivotStyleLight11 2" table="0" count="12">
      <tableStyleElement type="wholeTable" dxfId="231"/>
      <tableStyleElement type="headerRow" dxfId="230"/>
      <tableStyleElement type="totalRow" dxfId="229"/>
      <tableStyleElement type="firstColumn" dxfId="228"/>
      <tableStyleElement type="firstRowStripe" dxfId="227"/>
      <tableStyleElement type="firstColumnStripe" dxfId="226"/>
      <tableStyleElement type="firstSubtotalRow" dxfId="225"/>
      <tableStyleElement type="secondSubtotalRow" dxfId="224"/>
      <tableStyleElement type="secondColumnSubheading" dxfId="223"/>
      <tableStyleElement type="thirdColumnSubheading" dxfId="222"/>
      <tableStyleElement type="firstRowSubheading" dxfId="221"/>
      <tableStyleElement type="secondRowSubheading" dxfId="2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pivotCacheDefinition" Target="pivotCache/pivotCacheDefinition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'Budget Comparison'!$A$1</c:f>
          <c:strCache>
            <c:ptCount val="1"/>
            <c:pt idx="0">
              <c:v>2016 Upgrade Project - Budget Comparison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63805901889993"/>
          <c:y val="9.483678904780464E-2"/>
          <c:w val="0.8290661413697703"/>
          <c:h val="0.82251395819904471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'Budget Comparison'!$A$8</c:f>
              <c:strCache>
                <c:ptCount val="1"/>
                <c:pt idx="0">
                  <c:v>Total Project Expense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'Budget Comparison'!$B$3:$N$4</c15:sqref>
                  </c15:fullRef>
                </c:ext>
              </c:extLst>
              <c:f>'Budget Comparison'!$B$3:$N$4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Comparison'!$B$8:$N$8</c15:sqref>
                  </c15:fullRef>
                </c:ext>
              </c:extLst>
              <c:f>'Budget Comparison'!$B$8:$M$8</c:f>
              <c:numCache>
                <c:formatCode>"$"#,##0.00</c:formatCode>
                <c:ptCount val="12"/>
                <c:pt idx="0">
                  <c:v>10761.63</c:v>
                </c:pt>
                <c:pt idx="1">
                  <c:v>10617.380000000001</c:v>
                </c:pt>
                <c:pt idx="2">
                  <c:v>10502.46</c:v>
                </c:pt>
                <c:pt idx="3">
                  <c:v>21197.219999999998</c:v>
                </c:pt>
                <c:pt idx="4">
                  <c:v>22609.719999999994</c:v>
                </c:pt>
                <c:pt idx="5">
                  <c:v>28785.719999999979</c:v>
                </c:pt>
                <c:pt idx="6">
                  <c:v>26690.349999999977</c:v>
                </c:pt>
                <c:pt idx="7">
                  <c:v>16531.45</c:v>
                </c:pt>
                <c:pt idx="8">
                  <c:v>17530.66</c:v>
                </c:pt>
                <c:pt idx="9">
                  <c:v>4874.5599999999995</c:v>
                </c:pt>
                <c:pt idx="10">
                  <c:v>2933.0099999999998</c:v>
                </c:pt>
                <c:pt idx="11">
                  <c:v>2843.0099999999993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8-4AC6-81DA-8EAFD5BB1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98930928"/>
        <c:axId val="198929680"/>
        <c:extLst>
          <c:ext xmlns:c15="http://schemas.microsoft.com/office/drawing/2012/chart" uri="{02D57815-91ED-43cb-92C2-25804820EDAC}">
            <c15:filteredBar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'Budget Comparison'!$A$6</c15:sqref>
                        </c15:formulaRef>
                      </c:ext>
                    </c:extLst>
                    <c:strCache>
                      <c:ptCount val="1"/>
                      <c:pt idx="0">
                        <c:v>Customer Credits Applied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'Budget Comparison'!$B$3:$N$4</c15:sqref>
                        </c15:fullRef>
                        <c15:formulaRef>
                          <c15:sqref>'Budget Comparison'!$B$3:$N$4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'Budget Comparison'!$B$6:$N$6</c15:sqref>
                        </c15:fullRef>
                        <c15:formulaRef>
                          <c15:sqref>'Budget Comparison'!$B$6:$M$6</c15:sqref>
                        </c15:formulaRef>
                      </c:ext>
                    </c:extLst>
                    <c:numCache>
                      <c:formatCode>"$"#,##0.00</c:formatCode>
                      <c:ptCount val="12"/>
                      <c:pt idx="0">
                        <c:v>1867.8300000000006</c:v>
                      </c:pt>
                      <c:pt idx="1">
                        <c:v>2824.2799999999997</c:v>
                      </c:pt>
                      <c:pt idx="2">
                        <c:v>4085.4599999999991</c:v>
                      </c:pt>
                      <c:pt idx="3">
                        <c:v>5623.639999999994</c:v>
                      </c:pt>
                      <c:pt idx="4">
                        <c:v>6703.9399999999914</c:v>
                      </c:pt>
                      <c:pt idx="5">
                        <c:v>10666.299999999976</c:v>
                      </c:pt>
                      <c:pt idx="6">
                        <c:v>13100.249999999976</c:v>
                      </c:pt>
                      <c:pt idx="7">
                        <c:v>1496.2500000000005</c:v>
                      </c:pt>
                      <c:pt idx="8">
                        <c:v>1998.6600000000005</c:v>
                      </c:pt>
                      <c:pt idx="9">
                        <c:v>2424.16</c:v>
                      </c:pt>
                      <c:pt idx="10">
                        <c:v>2363.0099999999998</c:v>
                      </c:pt>
                      <c:pt idx="11">
                        <c:v>2363.0099999999993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388-4AC6-81DA-8EAFD5BB17C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'Budget Comparison'!$A$7</c15:sqref>
                        </c15:formulaRef>
                      </c:ext>
                    </c:extLst>
                    <c:strCache>
                      <c:ptCount val="1"/>
                      <c:pt idx="0">
                        <c:v>Project Cost (Employee Wages)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'Budget Comparison'!$B$3:$N$4</c15:sqref>
                        </c15:fullRef>
                        <c15:formulaRef>
                          <c15:sqref>'Budget Comparison'!$B$3:$N$4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'Budget Comparison'!$B$7:$N$7</c15:sqref>
                        </c15:fullRef>
                        <c15:formulaRef>
                          <c15:sqref>'Budget Comparison'!$B$7:$M$7</c15:sqref>
                        </c15:formulaRef>
                      </c:ext>
                    </c:extLst>
                    <c:numCache>
                      <c:formatCode>"$"#,##0.00</c:formatCode>
                      <c:ptCount val="12"/>
                      <c:pt idx="0">
                        <c:v>8893.7999999999993</c:v>
                      </c:pt>
                      <c:pt idx="1">
                        <c:v>7793.1</c:v>
                      </c:pt>
                      <c:pt idx="2">
                        <c:v>6417</c:v>
                      </c:pt>
                      <c:pt idx="3">
                        <c:v>15573.580000000004</c:v>
                      </c:pt>
                      <c:pt idx="4">
                        <c:v>15905.78</c:v>
                      </c:pt>
                      <c:pt idx="5">
                        <c:v>18119.420000000002</c:v>
                      </c:pt>
                      <c:pt idx="6">
                        <c:v>13590.100000000002</c:v>
                      </c:pt>
                      <c:pt idx="7">
                        <c:v>15035.199999999999</c:v>
                      </c:pt>
                      <c:pt idx="8">
                        <c:v>15531.999999999998</c:v>
                      </c:pt>
                      <c:pt idx="9">
                        <c:v>2450.4</c:v>
                      </c:pt>
                      <c:pt idx="10">
                        <c:v>570</c:v>
                      </c:pt>
                      <c:pt idx="11">
                        <c:v>480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388-4AC6-81DA-8EAFD5BB17C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'Budget Comparison'!$A$5</c:f>
              <c:strCache>
                <c:ptCount val="1"/>
                <c:pt idx="0">
                  <c:v>Projected Monthly Budget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ash"/>
            <c:size val="1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'Budget Comparison'!$B$3:$N$4</c15:sqref>
                  </c15:fullRef>
                </c:ext>
              </c:extLst>
              <c:f>'Budget Comparison'!$B$3:$N$4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Comparison'!$B$5:$N$5</c15:sqref>
                  </c15:fullRef>
                </c:ext>
              </c:extLst>
              <c:f>'Budget Comparison'!$B$5:$M$5</c:f>
              <c:numCache>
                <c:formatCode>"$"#,##0.00</c:formatCode>
                <c:ptCount val="12"/>
                <c:pt idx="0">
                  <c:v>13508.609271523179</c:v>
                </c:pt>
                <c:pt idx="1">
                  <c:v>11836.423841059603</c:v>
                </c:pt>
                <c:pt idx="2">
                  <c:v>9746.3576158940396</c:v>
                </c:pt>
                <c:pt idx="3">
                  <c:v>25542.384105960264</c:v>
                </c:pt>
                <c:pt idx="4">
                  <c:v>26747.019867549672</c:v>
                </c:pt>
                <c:pt idx="5">
                  <c:v>29919.86754966887</c:v>
                </c:pt>
                <c:pt idx="6">
                  <c:v>22158.940397350994</c:v>
                </c:pt>
                <c:pt idx="7">
                  <c:v>24903.973509933774</c:v>
                </c:pt>
                <c:pt idx="8">
                  <c:v>25452.980132450331</c:v>
                </c:pt>
                <c:pt idx="9">
                  <c:v>6203.3112582781459</c:v>
                </c:pt>
                <c:pt idx="10">
                  <c:v>1993.3774834437086</c:v>
                </c:pt>
                <c:pt idx="11">
                  <c:v>1986.7549668874174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88-4AC6-81DA-8EAFD5BB1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754336"/>
        <c:axId val="279749760"/>
      </c:lineChart>
      <c:valAx>
        <c:axId val="19892968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crossAx val="198930928"/>
        <c:crosses val="max"/>
        <c:crossBetween val="between"/>
      </c:valAx>
      <c:catAx>
        <c:axId val="19893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929680"/>
        <c:crosses val="autoZero"/>
        <c:auto val="1"/>
        <c:lblAlgn val="ctr"/>
        <c:lblOffset val="100"/>
        <c:noMultiLvlLbl val="0"/>
      </c:catAx>
      <c:valAx>
        <c:axId val="279749760"/>
        <c:scaling>
          <c:orientation val="minMax"/>
        </c:scaling>
        <c:delete val="0"/>
        <c:axPos val="l"/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754336"/>
        <c:crosses val="autoZero"/>
        <c:crossBetween val="between"/>
      </c:valAx>
      <c:catAx>
        <c:axId val="27975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97497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ez, Alma" refreshedDate="43340.845699768521" createdVersion="6" refreshedVersion="6" minRefreshableVersion="3" recordCount="1186">
  <cacheSource type="worksheet">
    <worksheetSource name="customer_data"/>
  </cacheSource>
  <cacheFields count="9">
    <cacheField name="customer_name" numFmtId="0">
      <sharedItems/>
    </cacheField>
    <cacheField name="street_address" numFmtId="0">
      <sharedItems/>
    </cacheField>
    <cacheField name="city" numFmtId="0">
      <sharedItems count="12">
        <s v="Atherton"/>
        <s v="Belmont"/>
        <s v="Brisbane"/>
        <s v="Burlingame"/>
        <s v="Colma"/>
        <s v="Daly City"/>
        <s v="El Granada"/>
        <s v="Half Moon Bay"/>
        <s v="La Honda"/>
        <s v="Loma Mar"/>
        <s v="Menlo Park"/>
        <s v="West Menlo Park"/>
      </sharedItems>
    </cacheField>
    <cacheField name="zip_code" numFmtId="0">
      <sharedItems containsSemiMixedTypes="0" containsString="0" containsNumber="1" containsInteger="1" minValue="94002" maxValue="94028" count="18">
        <n v="94027"/>
        <n v="94003"/>
        <n v="94002"/>
        <n v="94005"/>
        <n v="94011"/>
        <n v="94010"/>
        <n v="94014"/>
        <n v="94015"/>
        <n v="94016"/>
        <n v="94017"/>
        <n v="94018"/>
        <n v="94019"/>
        <n v="94020"/>
        <n v="94021"/>
        <n v="94028"/>
        <n v="94026"/>
        <n v="94025"/>
        <n v="94012" u="1"/>
      </sharedItems>
    </cacheField>
    <cacheField name="Credit Applied" numFmtId="44">
      <sharedItems containsSemiMixedTypes="0" containsString="0" containsNumber="1" minValue="3.4" maxValue="305.89999999999998"/>
    </cacheField>
    <cacheField name="Month_Applied" numFmtId="14">
      <sharedItems containsSemiMixedTypes="0" containsNonDate="0" containsDate="1" containsString="0" minDate="2016-01-01T00:00:00" maxDate="2016-12-02T00:00:00" count="12">
        <d v="2016-04-01T00:00:00"/>
        <d v="2016-05-01T00:00:00"/>
        <d v="2016-06-01T00:00:00"/>
        <d v="2016-03-01T00:00:00"/>
        <d v="2016-07-01T00:00:00"/>
        <d v="2016-02-01T00:00:00"/>
        <d v="2016-01-01T00:00:00"/>
        <d v="2016-08-01T00:00:00"/>
        <d v="2016-09-01T00:00:00"/>
        <d v="2016-10-01T00:00:00"/>
        <d v="2016-11-01T00:00:00"/>
        <d v="2016-12-01T00:00:00"/>
      </sharedItems>
      <fieldGroup base="5">
        <rangePr groupBy="months" startDate="2016-01-01T00:00:00" endDate="2016-12-02T00:00:00"/>
        <groupItems count="14">
          <s v="&lt;1/1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/2016"/>
        </groupItems>
      </fieldGroup>
    </cacheField>
    <cacheField name="count" numFmtId="0">
      <sharedItems containsSemiMixedTypes="0" containsString="0" containsNumber="1" containsInteger="1" minValue="1" maxValue="1"/>
    </cacheField>
    <cacheField name="unique" numFmtId="0">
      <sharedItems containsSemiMixedTypes="0" containsString="0" containsNumber="1" containsInteger="1" minValue="0" maxValue="1"/>
    </cacheField>
    <cacheField name="avgmonths_credit_received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ez, Alma" refreshedDate="43340.84747685185" createdVersion="6" refreshedVersion="6" minRefreshableVersion="3" recordCount="19">
  <cacheSource type="worksheet">
    <worksheetSource ref="A1:B20" sheet="Sheet1"/>
  </cacheSource>
  <cacheFields count="2">
    <cacheField name="full_name" numFmtId="0">
      <sharedItems/>
    </cacheField>
    <cacheField name="team" numFmtId="0">
      <sharedItems count="4">
        <s v="ALPHA"/>
        <s v="BETA"/>
        <s v="CHARLIE"/>
        <s v="DEL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ez, Alma" refreshedDate="43340.869985069447" createdVersion="6" refreshedVersion="6" minRefreshableVersion="3" recordCount="157">
  <cacheSource type="worksheet">
    <worksheetSource name="employee_data"/>
  </cacheSource>
  <cacheFields count="9">
    <cacheField name="full_name" numFmtId="0">
      <sharedItems/>
    </cacheField>
    <cacheField name="month" numFmtId="14">
      <sharedItems containsSemiMixedTypes="0" containsNonDate="0" containsDate="1" containsString="0" minDate="2016-01-01T00:00:00" maxDate="2016-12-02T00:00:00" count="12"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  <fieldGroup base="1">
        <rangePr groupBy="months" startDate="2016-01-01T00:00:00" endDate="2016-12-02T00:00:00"/>
        <groupItems count="14">
          <s v="&lt;1/1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/2016"/>
        </groupItems>
      </fieldGroup>
    </cacheField>
    <cacheField name="monthly_hrs" numFmtId="0">
      <sharedItems containsSemiMixedTypes="0" containsString="0" containsNumber="1" minValue="3.5999999999999996" maxValue="52.558"/>
    </cacheField>
    <cacheField name="weekly_hrs" numFmtId="0">
      <sharedItems containsSemiMixedTypes="0" containsString="0" containsNumber="1" minValue="0.89999999999999991" maxValue="13.1395"/>
    </cacheField>
    <cacheField name="monthly_pay" numFmtId="44">
      <sharedItems containsSemiMixedTypes="0" containsString="0" containsNumber="1" minValue="89.999999999999986" maxValue="1313.95"/>
    </cacheField>
    <cacheField name="team" numFmtId="0">
      <sharedItems containsBlank="1" count="9">
        <s v="ALPHA"/>
        <s v="BETA"/>
        <s v="CHARLIE"/>
        <s v="DELTA"/>
        <m u="1"/>
        <s v="C" u="1"/>
        <s v="A" u="1"/>
        <s v="D" u="1"/>
        <s v="B" u="1"/>
      </sharedItems>
    </cacheField>
    <cacheField name="team_headcount" numFmtId="0">
      <sharedItems containsSemiMixedTypes="0" containsString="0" containsNumber="1" containsInteger="1" minValue="4" maxValue="5"/>
    </cacheField>
    <cacheField name="actual_headcount/month" numFmtId="0">
      <sharedItems containsSemiMixedTypes="0" containsString="0" containsNumber="1" containsInteger="1" minValue="1" maxValue="5"/>
    </cacheField>
    <cacheField name="headcount budget" numFmtId="0">
      <sharedItems containsSemiMixedTypes="0" containsString="0" containsNumber="1" containsInteger="1" minValue="-4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6">
  <r>
    <s v="Collie Winton"/>
    <s v="49188 Independence Pass"/>
    <x v="0"/>
    <x v="0"/>
    <n v="305.89999999999998"/>
    <x v="0"/>
    <n v="1"/>
    <n v="1"/>
    <n v="3"/>
  </r>
  <r>
    <s v="Collie Winton"/>
    <s v="49188 Independence Pass"/>
    <x v="0"/>
    <x v="0"/>
    <n v="305.89999999999998"/>
    <x v="1"/>
    <n v="1"/>
    <n v="0"/>
    <n v="3"/>
  </r>
  <r>
    <s v="Collie Winton"/>
    <s v="49188 Independence Pass"/>
    <x v="0"/>
    <x v="0"/>
    <n v="305.89999999999998"/>
    <x v="2"/>
    <n v="1"/>
    <n v="0"/>
    <n v="3"/>
  </r>
  <r>
    <s v="Consuelo Baitey"/>
    <s v="5391 Continental Drive"/>
    <x v="0"/>
    <x v="0"/>
    <n v="76.48"/>
    <x v="3"/>
    <n v="1"/>
    <n v="1"/>
    <n v="5"/>
  </r>
  <r>
    <s v="Consuelo Baitey"/>
    <s v="5391 Continental Drive"/>
    <x v="0"/>
    <x v="0"/>
    <n v="76.48"/>
    <x v="0"/>
    <n v="1"/>
    <n v="0"/>
    <n v="5"/>
  </r>
  <r>
    <s v="Consuelo Baitey"/>
    <s v="5391 Continental Drive"/>
    <x v="0"/>
    <x v="0"/>
    <n v="76.48"/>
    <x v="1"/>
    <n v="1"/>
    <n v="0"/>
    <n v="5"/>
  </r>
  <r>
    <s v="Consuelo Baitey"/>
    <s v="5391 Continental Drive"/>
    <x v="0"/>
    <x v="0"/>
    <n v="76.48"/>
    <x v="2"/>
    <n v="1"/>
    <n v="0"/>
    <n v="5"/>
  </r>
  <r>
    <s v="Consuelo Baitey"/>
    <s v="5391 Continental Drive"/>
    <x v="0"/>
    <x v="0"/>
    <n v="76.48"/>
    <x v="4"/>
    <n v="1"/>
    <n v="0"/>
    <n v="5"/>
  </r>
  <r>
    <s v="Creigh Son"/>
    <s v="3 Division Way"/>
    <x v="0"/>
    <x v="0"/>
    <n v="118.98"/>
    <x v="5"/>
    <n v="1"/>
    <n v="1"/>
    <n v="6"/>
  </r>
  <r>
    <s v="Creigh Son"/>
    <s v="3 Division Way"/>
    <x v="0"/>
    <x v="0"/>
    <n v="118.98"/>
    <x v="3"/>
    <n v="1"/>
    <n v="0"/>
    <n v="6"/>
  </r>
  <r>
    <s v="Creigh Son"/>
    <s v="3 Division Way"/>
    <x v="0"/>
    <x v="0"/>
    <n v="118.98"/>
    <x v="0"/>
    <n v="1"/>
    <n v="0"/>
    <n v="6"/>
  </r>
  <r>
    <s v="Creigh Son"/>
    <s v="3 Division Way"/>
    <x v="0"/>
    <x v="0"/>
    <n v="118.98"/>
    <x v="1"/>
    <n v="1"/>
    <n v="0"/>
    <n v="6"/>
  </r>
  <r>
    <s v="Creigh Son"/>
    <s v="3 Division Way"/>
    <x v="0"/>
    <x v="0"/>
    <n v="118.98"/>
    <x v="2"/>
    <n v="1"/>
    <n v="0"/>
    <n v="6"/>
  </r>
  <r>
    <s v="Creigh Son"/>
    <s v="3 Division Way"/>
    <x v="0"/>
    <x v="0"/>
    <n v="118.98"/>
    <x v="4"/>
    <n v="1"/>
    <n v="0"/>
    <n v="6"/>
  </r>
  <r>
    <s v="Danila Terrelly"/>
    <s v="8177 Norway Maple Court"/>
    <x v="0"/>
    <x v="0"/>
    <n v="118.92"/>
    <x v="6"/>
    <n v="1"/>
    <n v="1"/>
    <n v="7"/>
  </r>
  <r>
    <s v="Danila Terrelly"/>
    <s v="8177 Norway Maple Court"/>
    <x v="0"/>
    <x v="0"/>
    <n v="118.92"/>
    <x v="5"/>
    <n v="1"/>
    <n v="0"/>
    <n v="7"/>
  </r>
  <r>
    <s v="Danila Terrelly"/>
    <s v="8177 Norway Maple Court"/>
    <x v="0"/>
    <x v="0"/>
    <n v="118.92"/>
    <x v="3"/>
    <n v="1"/>
    <n v="0"/>
    <n v="7"/>
  </r>
  <r>
    <s v="Danila Terrelly"/>
    <s v="8177 Norway Maple Court"/>
    <x v="0"/>
    <x v="0"/>
    <n v="118.92"/>
    <x v="0"/>
    <n v="1"/>
    <n v="0"/>
    <n v="7"/>
  </r>
  <r>
    <s v="Danila Terrelly"/>
    <s v="8177 Norway Maple Court"/>
    <x v="0"/>
    <x v="0"/>
    <n v="118.92"/>
    <x v="1"/>
    <n v="1"/>
    <n v="0"/>
    <n v="7"/>
  </r>
  <r>
    <s v="Danila Terrelly"/>
    <s v="8177 Norway Maple Court"/>
    <x v="0"/>
    <x v="0"/>
    <n v="118.92"/>
    <x v="2"/>
    <n v="1"/>
    <n v="0"/>
    <n v="7"/>
  </r>
  <r>
    <s v="Danila Terrelly"/>
    <s v="8177 Norway Maple Court"/>
    <x v="0"/>
    <x v="0"/>
    <n v="118.92"/>
    <x v="4"/>
    <n v="1"/>
    <n v="0"/>
    <n v="7"/>
  </r>
  <r>
    <s v="Donetta Peiro"/>
    <s v="7906 Vidon Terrace"/>
    <x v="0"/>
    <x v="0"/>
    <n v="11.9"/>
    <x v="3"/>
    <n v="1"/>
    <n v="1"/>
    <n v="5"/>
  </r>
  <r>
    <s v="Donetta Peiro"/>
    <s v="7906 Vidon Terrace"/>
    <x v="0"/>
    <x v="0"/>
    <n v="11.9"/>
    <x v="0"/>
    <n v="1"/>
    <n v="0"/>
    <n v="5"/>
  </r>
  <r>
    <s v="Donetta Peiro"/>
    <s v="7906 Vidon Terrace"/>
    <x v="0"/>
    <x v="0"/>
    <n v="11.9"/>
    <x v="1"/>
    <n v="1"/>
    <n v="0"/>
    <n v="5"/>
  </r>
  <r>
    <s v="Donetta Peiro"/>
    <s v="7906 Vidon Terrace"/>
    <x v="0"/>
    <x v="0"/>
    <n v="11.9"/>
    <x v="2"/>
    <n v="1"/>
    <n v="0"/>
    <n v="5"/>
  </r>
  <r>
    <s v="Donetta Peiro"/>
    <s v="7906 Vidon Terrace"/>
    <x v="0"/>
    <x v="0"/>
    <n v="11.9"/>
    <x v="4"/>
    <n v="1"/>
    <n v="0"/>
    <n v="5"/>
  </r>
  <r>
    <s v="Harold Phoebe"/>
    <s v="0337 Dwight Point"/>
    <x v="0"/>
    <x v="0"/>
    <n v="8.5"/>
    <x v="6"/>
    <n v="1"/>
    <n v="1"/>
    <n v="7"/>
  </r>
  <r>
    <s v="Harold Phoebe"/>
    <s v="0337 Dwight Point"/>
    <x v="0"/>
    <x v="0"/>
    <n v="8.5"/>
    <x v="5"/>
    <n v="1"/>
    <n v="0"/>
    <n v="7"/>
  </r>
  <r>
    <s v="Harold Phoebe"/>
    <s v="0337 Dwight Point"/>
    <x v="0"/>
    <x v="0"/>
    <n v="8.5"/>
    <x v="3"/>
    <n v="1"/>
    <n v="0"/>
    <n v="7"/>
  </r>
  <r>
    <s v="Harold Phoebe"/>
    <s v="0337 Dwight Point"/>
    <x v="0"/>
    <x v="0"/>
    <n v="8.5"/>
    <x v="0"/>
    <n v="1"/>
    <n v="0"/>
    <n v="7"/>
  </r>
  <r>
    <s v="Harold Phoebe"/>
    <s v="0337 Dwight Point"/>
    <x v="0"/>
    <x v="0"/>
    <n v="8.5"/>
    <x v="1"/>
    <n v="1"/>
    <n v="0"/>
    <n v="7"/>
  </r>
  <r>
    <s v="Harold Phoebe"/>
    <s v="0337 Dwight Point"/>
    <x v="0"/>
    <x v="0"/>
    <n v="8.5"/>
    <x v="2"/>
    <n v="1"/>
    <n v="0"/>
    <n v="7"/>
  </r>
  <r>
    <s v="Harold Phoebe"/>
    <s v="0337 Dwight Point"/>
    <x v="0"/>
    <x v="0"/>
    <n v="8.5"/>
    <x v="4"/>
    <n v="1"/>
    <n v="0"/>
    <n v="7"/>
  </r>
  <r>
    <s v="Kassia Leonards"/>
    <s v="7085 Onsgard Park"/>
    <x v="0"/>
    <x v="0"/>
    <n v="11.9"/>
    <x v="0"/>
    <n v="1"/>
    <n v="1"/>
    <n v="4"/>
  </r>
  <r>
    <s v="Kassia Leonards"/>
    <s v="7085 Onsgard Park"/>
    <x v="0"/>
    <x v="0"/>
    <n v="3.4"/>
    <x v="1"/>
    <n v="1"/>
    <n v="0"/>
    <n v="4"/>
  </r>
  <r>
    <s v="Kassia Leonards"/>
    <s v="7085 Onsgard Park"/>
    <x v="0"/>
    <x v="0"/>
    <n v="3.4"/>
    <x v="2"/>
    <n v="1"/>
    <n v="0"/>
    <n v="4"/>
  </r>
  <r>
    <s v="Kassia Leonards"/>
    <s v="7085 Onsgard Park"/>
    <x v="0"/>
    <x v="0"/>
    <n v="3.4"/>
    <x v="4"/>
    <n v="1"/>
    <n v="0"/>
    <n v="4"/>
  </r>
  <r>
    <s v="Kathe Lammerts"/>
    <s v="75 Anniversary Junction"/>
    <x v="0"/>
    <x v="0"/>
    <n v="98.58"/>
    <x v="6"/>
    <n v="1"/>
    <n v="1"/>
    <n v="7"/>
  </r>
  <r>
    <s v="Kathe Lammerts"/>
    <s v="75 Anniversary Junction"/>
    <x v="0"/>
    <x v="0"/>
    <n v="98.58"/>
    <x v="5"/>
    <n v="1"/>
    <n v="0"/>
    <n v="7"/>
  </r>
  <r>
    <s v="Kathe Lammerts"/>
    <s v="75 Anniversary Junction"/>
    <x v="0"/>
    <x v="0"/>
    <n v="98.58"/>
    <x v="3"/>
    <n v="1"/>
    <n v="0"/>
    <n v="7"/>
  </r>
  <r>
    <s v="Kathe Lammerts"/>
    <s v="75 Anniversary Junction"/>
    <x v="0"/>
    <x v="0"/>
    <n v="98.58"/>
    <x v="0"/>
    <n v="1"/>
    <n v="0"/>
    <n v="7"/>
  </r>
  <r>
    <s v="Kathe Lammerts"/>
    <s v="75 Anniversary Junction"/>
    <x v="0"/>
    <x v="0"/>
    <n v="98.58"/>
    <x v="1"/>
    <n v="1"/>
    <n v="0"/>
    <n v="7"/>
  </r>
  <r>
    <s v="Kathe Lammerts"/>
    <s v="75 Anniversary Junction"/>
    <x v="0"/>
    <x v="0"/>
    <n v="98.58"/>
    <x v="2"/>
    <n v="1"/>
    <n v="0"/>
    <n v="7"/>
  </r>
  <r>
    <s v="Kathe Lammerts"/>
    <s v="75 Anniversary Junction"/>
    <x v="0"/>
    <x v="0"/>
    <n v="98.58"/>
    <x v="4"/>
    <n v="1"/>
    <n v="0"/>
    <n v="7"/>
  </r>
  <r>
    <s v="Kendall Carrack"/>
    <s v="884 Haas Court"/>
    <x v="0"/>
    <x v="0"/>
    <n v="11.9"/>
    <x v="3"/>
    <n v="1"/>
    <n v="1"/>
    <n v="5"/>
  </r>
  <r>
    <s v="Kendall Carrack"/>
    <s v="884 Haas Court"/>
    <x v="0"/>
    <x v="0"/>
    <n v="11.9"/>
    <x v="0"/>
    <n v="1"/>
    <n v="0"/>
    <n v="5"/>
  </r>
  <r>
    <s v="Kendall Carrack"/>
    <s v="884 Haas Court"/>
    <x v="0"/>
    <x v="0"/>
    <n v="11.9"/>
    <x v="1"/>
    <n v="1"/>
    <n v="0"/>
    <n v="5"/>
  </r>
  <r>
    <s v="Kendall Carrack"/>
    <s v="884 Haas Court"/>
    <x v="0"/>
    <x v="0"/>
    <n v="11.9"/>
    <x v="2"/>
    <n v="1"/>
    <n v="0"/>
    <n v="5"/>
  </r>
  <r>
    <s v="Kendall Carrack"/>
    <s v="884 Haas Court"/>
    <x v="0"/>
    <x v="0"/>
    <n v="11.9"/>
    <x v="4"/>
    <n v="1"/>
    <n v="0"/>
    <n v="5"/>
  </r>
  <r>
    <s v="Maryjo Perulli"/>
    <s v="1 Village Green Place"/>
    <x v="0"/>
    <x v="0"/>
    <n v="3.4"/>
    <x v="4"/>
    <n v="1"/>
    <n v="1"/>
    <n v="1"/>
  </r>
  <r>
    <s v="Saxon Crannis"/>
    <s v="109 Walton Alley"/>
    <x v="0"/>
    <x v="0"/>
    <n v="118.98"/>
    <x v="1"/>
    <n v="1"/>
    <n v="1"/>
    <n v="3"/>
  </r>
  <r>
    <s v="Saxon Crannis"/>
    <s v="109 Walton Alley"/>
    <x v="0"/>
    <x v="0"/>
    <n v="118.98"/>
    <x v="2"/>
    <n v="1"/>
    <n v="0"/>
    <n v="3"/>
  </r>
  <r>
    <s v="Saxon Crannis"/>
    <s v="109 Walton Alley"/>
    <x v="0"/>
    <x v="0"/>
    <n v="118.98"/>
    <x v="4"/>
    <n v="1"/>
    <n v="0"/>
    <n v="3"/>
  </r>
  <r>
    <s v="Stefania McAughtrie"/>
    <s v="12556 Green Ridge Junction"/>
    <x v="0"/>
    <x v="0"/>
    <n v="11.9"/>
    <x v="5"/>
    <n v="1"/>
    <n v="1"/>
    <n v="6"/>
  </r>
  <r>
    <s v="Stefania McAughtrie"/>
    <s v="12556 Green Ridge Junction"/>
    <x v="0"/>
    <x v="0"/>
    <n v="11.9"/>
    <x v="3"/>
    <n v="1"/>
    <n v="0"/>
    <n v="6"/>
  </r>
  <r>
    <s v="Stefania McAughtrie"/>
    <s v="12556 Green Ridge Junction"/>
    <x v="0"/>
    <x v="0"/>
    <n v="11.9"/>
    <x v="0"/>
    <n v="1"/>
    <n v="0"/>
    <n v="6"/>
  </r>
  <r>
    <s v="Stefania McAughtrie"/>
    <s v="12556 Green Ridge Junction"/>
    <x v="0"/>
    <x v="0"/>
    <n v="11.9"/>
    <x v="1"/>
    <n v="1"/>
    <n v="0"/>
    <n v="6"/>
  </r>
  <r>
    <s v="Stefania McAughtrie"/>
    <s v="12556 Green Ridge Junction"/>
    <x v="0"/>
    <x v="0"/>
    <n v="11.9"/>
    <x v="2"/>
    <n v="1"/>
    <n v="0"/>
    <n v="6"/>
  </r>
  <r>
    <s v="Stefania McAughtrie"/>
    <s v="12556 Green Ridge Junction"/>
    <x v="0"/>
    <x v="0"/>
    <n v="11.9"/>
    <x v="4"/>
    <n v="1"/>
    <n v="0"/>
    <n v="6"/>
  </r>
  <r>
    <s v="Yves Kempster"/>
    <s v="3 Heath Road"/>
    <x v="0"/>
    <x v="0"/>
    <n v="110.5"/>
    <x v="5"/>
    <n v="1"/>
    <n v="1"/>
    <n v="6"/>
  </r>
  <r>
    <s v="Yves Kempster"/>
    <s v="3 Heath Road"/>
    <x v="0"/>
    <x v="0"/>
    <n v="110.5"/>
    <x v="3"/>
    <n v="1"/>
    <n v="0"/>
    <n v="6"/>
  </r>
  <r>
    <s v="Yves Kempster"/>
    <s v="3 Heath Road"/>
    <x v="0"/>
    <x v="0"/>
    <n v="110.5"/>
    <x v="0"/>
    <n v="1"/>
    <n v="0"/>
    <n v="6"/>
  </r>
  <r>
    <s v="Yves Kempster"/>
    <s v="3 Heath Road"/>
    <x v="0"/>
    <x v="0"/>
    <n v="110.5"/>
    <x v="1"/>
    <n v="1"/>
    <n v="0"/>
    <n v="6"/>
  </r>
  <r>
    <s v="Yves Kempster"/>
    <s v="3 Heath Road"/>
    <x v="0"/>
    <x v="0"/>
    <n v="110.5"/>
    <x v="2"/>
    <n v="1"/>
    <n v="0"/>
    <n v="6"/>
  </r>
  <r>
    <s v="Yves Kempster"/>
    <s v="3 Heath Road"/>
    <x v="0"/>
    <x v="0"/>
    <n v="110.5"/>
    <x v="4"/>
    <n v="1"/>
    <n v="0"/>
    <n v="6"/>
  </r>
  <r>
    <s v="Adelind Moxson"/>
    <s v="00917 Crescent Oaks Place"/>
    <x v="1"/>
    <x v="1"/>
    <n v="24.16"/>
    <x v="4"/>
    <n v="1"/>
    <n v="1"/>
    <n v="2"/>
  </r>
  <r>
    <s v="Adelind Moxson"/>
    <s v="00917 Crescent Oaks Place"/>
    <x v="1"/>
    <x v="1"/>
    <n v="24.16"/>
    <x v="7"/>
    <n v="1"/>
    <n v="0"/>
    <n v="2"/>
  </r>
  <r>
    <s v="Afton Leicester"/>
    <s v="586 Mitchell Drive"/>
    <x v="1"/>
    <x v="1"/>
    <n v="93.47"/>
    <x v="3"/>
    <n v="1"/>
    <n v="1"/>
    <n v="2"/>
  </r>
  <r>
    <s v="Afton Leicester"/>
    <s v="586 Mitchell Drive"/>
    <x v="1"/>
    <x v="1"/>
    <n v="93.47"/>
    <x v="0"/>
    <n v="1"/>
    <n v="0"/>
    <n v="2"/>
  </r>
  <r>
    <s v="Alfy Stroobant"/>
    <s v="28 Vahlen Pass"/>
    <x v="1"/>
    <x v="1"/>
    <n v="50.98"/>
    <x v="7"/>
    <n v="1"/>
    <n v="1"/>
    <n v="5"/>
  </r>
  <r>
    <s v="Alfy Stroobant"/>
    <s v="28 Vahlen Pass"/>
    <x v="1"/>
    <x v="1"/>
    <n v="50.98"/>
    <x v="8"/>
    <n v="1"/>
    <n v="0"/>
    <n v="5"/>
  </r>
  <r>
    <s v="Alfy Stroobant"/>
    <s v="28 Vahlen Pass"/>
    <x v="1"/>
    <x v="1"/>
    <n v="50.98"/>
    <x v="9"/>
    <n v="1"/>
    <n v="0"/>
    <n v="5"/>
  </r>
  <r>
    <s v="Alfy Stroobant"/>
    <s v="28 Vahlen Pass"/>
    <x v="1"/>
    <x v="1"/>
    <n v="50.98"/>
    <x v="10"/>
    <n v="1"/>
    <n v="0"/>
    <n v="5"/>
  </r>
  <r>
    <s v="Alfy Stroobant"/>
    <s v="28 Vahlen Pass"/>
    <x v="1"/>
    <x v="1"/>
    <n v="50.98"/>
    <x v="11"/>
    <n v="1"/>
    <n v="0"/>
    <n v="5"/>
  </r>
  <r>
    <s v="Alonzo Garnul"/>
    <s v="048 Grim Court"/>
    <x v="1"/>
    <x v="1"/>
    <n v="60.74"/>
    <x v="4"/>
    <n v="1"/>
    <n v="1"/>
    <n v="5"/>
  </r>
  <r>
    <s v="Alonzo Garnul"/>
    <s v="048 Grim Court"/>
    <x v="1"/>
    <x v="1"/>
    <n v="60.74"/>
    <x v="7"/>
    <n v="1"/>
    <n v="0"/>
    <n v="5"/>
  </r>
  <r>
    <s v="Alonzo Garnul"/>
    <s v="048 Grim Court"/>
    <x v="1"/>
    <x v="1"/>
    <n v="60.74"/>
    <x v="8"/>
    <n v="1"/>
    <n v="0"/>
    <n v="5"/>
  </r>
  <r>
    <s v="Alonzo Garnul"/>
    <s v="048 Grim Court"/>
    <x v="1"/>
    <x v="1"/>
    <n v="60.74"/>
    <x v="9"/>
    <n v="1"/>
    <n v="0"/>
    <n v="5"/>
  </r>
  <r>
    <s v="Alonzo Garnul"/>
    <s v="048 Grim Court"/>
    <x v="1"/>
    <x v="1"/>
    <n v="60.74"/>
    <x v="10"/>
    <n v="1"/>
    <n v="0"/>
    <n v="5"/>
  </r>
  <r>
    <s v="Ariel Battersby"/>
    <s v="2 Crescent Oaks Park"/>
    <x v="1"/>
    <x v="1"/>
    <n v="8.5"/>
    <x v="7"/>
    <n v="1"/>
    <n v="1"/>
    <n v="2"/>
  </r>
  <r>
    <s v="Ariel Battersby"/>
    <s v="2 Crescent Oaks Park"/>
    <x v="1"/>
    <x v="1"/>
    <n v="42.48"/>
    <x v="11"/>
    <n v="1"/>
    <n v="0"/>
    <n v="2"/>
  </r>
  <r>
    <s v="Barbaraanne Giercke"/>
    <s v="6988 Dayton Drive"/>
    <x v="1"/>
    <x v="1"/>
    <n v="38.61"/>
    <x v="9"/>
    <n v="1"/>
    <n v="1"/>
    <n v="3"/>
  </r>
  <r>
    <s v="Barbaraanne Giercke"/>
    <s v="6988 Dayton Drive"/>
    <x v="1"/>
    <x v="1"/>
    <n v="38.61"/>
    <x v="10"/>
    <n v="1"/>
    <n v="0"/>
    <n v="3"/>
  </r>
  <r>
    <s v="Barbaraanne Giercke"/>
    <s v="6988 Dayton Drive"/>
    <x v="1"/>
    <x v="1"/>
    <n v="39.47"/>
    <x v="11"/>
    <n v="1"/>
    <n v="0"/>
    <n v="3"/>
  </r>
  <r>
    <s v="Barri Gammett"/>
    <s v="3 Welch Park"/>
    <x v="1"/>
    <x v="1"/>
    <n v="39.47"/>
    <x v="9"/>
    <n v="1"/>
    <n v="1"/>
    <n v="3"/>
  </r>
  <r>
    <s v="Barri Gammett"/>
    <s v="3 Welch Park"/>
    <x v="1"/>
    <x v="1"/>
    <n v="39.47"/>
    <x v="10"/>
    <n v="1"/>
    <n v="0"/>
    <n v="3"/>
  </r>
  <r>
    <s v="Barri Gammett"/>
    <s v="3 Welch Park"/>
    <x v="1"/>
    <x v="1"/>
    <n v="39.659999999999997"/>
    <x v="11"/>
    <n v="1"/>
    <n v="0"/>
    <n v="3"/>
  </r>
  <r>
    <s v="Base Gooders"/>
    <s v="114 Grover Alley"/>
    <x v="1"/>
    <x v="1"/>
    <n v="42.48"/>
    <x v="4"/>
    <n v="1"/>
    <n v="1"/>
    <n v="3"/>
  </r>
  <r>
    <s v="Base Gooders"/>
    <s v="114 Grover Alley"/>
    <x v="1"/>
    <x v="1"/>
    <n v="42.48"/>
    <x v="7"/>
    <n v="1"/>
    <n v="0"/>
    <n v="3"/>
  </r>
  <r>
    <s v="Base Gooders"/>
    <s v="114 Grover Alley"/>
    <x v="1"/>
    <x v="1"/>
    <n v="33.979999999999997"/>
    <x v="11"/>
    <n v="1"/>
    <n v="0"/>
    <n v="3"/>
  </r>
  <r>
    <s v="Binnie Sadd"/>
    <s v="642 Crescent Oaks Plaza"/>
    <x v="1"/>
    <x v="1"/>
    <n v="50.1"/>
    <x v="4"/>
    <n v="1"/>
    <n v="1"/>
    <n v="6"/>
  </r>
  <r>
    <s v="Binnie Sadd"/>
    <s v="642 Crescent Oaks Plaza"/>
    <x v="1"/>
    <x v="1"/>
    <n v="50.1"/>
    <x v="7"/>
    <n v="1"/>
    <n v="0"/>
    <n v="6"/>
  </r>
  <r>
    <s v="Binnie Sadd"/>
    <s v="642 Crescent Oaks Plaza"/>
    <x v="1"/>
    <x v="1"/>
    <n v="50.1"/>
    <x v="8"/>
    <n v="1"/>
    <n v="0"/>
    <n v="6"/>
  </r>
  <r>
    <s v="Binnie Sadd"/>
    <s v="642 Crescent Oaks Plaza"/>
    <x v="1"/>
    <x v="1"/>
    <n v="50.1"/>
    <x v="9"/>
    <n v="1"/>
    <n v="0"/>
    <n v="6"/>
  </r>
  <r>
    <s v="Binnie Sadd"/>
    <s v="642 Crescent Oaks Plaza"/>
    <x v="1"/>
    <x v="1"/>
    <n v="50.1"/>
    <x v="10"/>
    <n v="1"/>
    <n v="0"/>
    <n v="6"/>
  </r>
  <r>
    <s v="Binnie Sadd"/>
    <s v="642 Crescent Oaks Plaza"/>
    <x v="1"/>
    <x v="1"/>
    <n v="50.12"/>
    <x v="11"/>
    <n v="1"/>
    <n v="0"/>
    <n v="6"/>
  </r>
  <r>
    <s v="Brandise Pedden"/>
    <s v="499 Cardinal Point"/>
    <x v="1"/>
    <x v="1"/>
    <n v="42.48"/>
    <x v="9"/>
    <n v="1"/>
    <n v="1"/>
    <n v="3"/>
  </r>
  <r>
    <s v="Brandise Pedden"/>
    <s v="499 Cardinal Point"/>
    <x v="1"/>
    <x v="1"/>
    <n v="42.48"/>
    <x v="10"/>
    <n v="1"/>
    <n v="0"/>
    <n v="3"/>
  </r>
  <r>
    <s v="Brandise Pedden"/>
    <s v="499 Cardinal Point"/>
    <x v="1"/>
    <x v="1"/>
    <n v="29.73"/>
    <x v="11"/>
    <n v="1"/>
    <n v="0"/>
    <n v="3"/>
  </r>
  <r>
    <s v="Camile Troni"/>
    <s v="9812 Pawling Drive"/>
    <x v="1"/>
    <x v="1"/>
    <n v="50.12"/>
    <x v="8"/>
    <n v="1"/>
    <n v="1"/>
    <n v="4"/>
  </r>
  <r>
    <s v="Camile Troni"/>
    <s v="9812 Pawling Drive"/>
    <x v="1"/>
    <x v="1"/>
    <n v="50.12"/>
    <x v="9"/>
    <n v="1"/>
    <n v="0"/>
    <n v="4"/>
  </r>
  <r>
    <s v="Camile Troni"/>
    <s v="9812 Pawling Drive"/>
    <x v="1"/>
    <x v="1"/>
    <n v="50.12"/>
    <x v="10"/>
    <n v="1"/>
    <n v="0"/>
    <n v="4"/>
  </r>
  <r>
    <s v="Camile Troni"/>
    <s v="9812 Pawling Drive"/>
    <x v="1"/>
    <x v="1"/>
    <n v="50.12"/>
    <x v="11"/>
    <n v="1"/>
    <n v="0"/>
    <n v="4"/>
  </r>
  <r>
    <s v="Caren Figgess"/>
    <s v="07361 Dwight Junction"/>
    <x v="1"/>
    <x v="1"/>
    <n v="39.659999999999997"/>
    <x v="1"/>
    <n v="1"/>
    <n v="1"/>
    <n v="8"/>
  </r>
  <r>
    <s v="Caren Figgess"/>
    <s v="07361 Dwight Junction"/>
    <x v="1"/>
    <x v="1"/>
    <n v="39.659999999999997"/>
    <x v="2"/>
    <n v="1"/>
    <n v="0"/>
    <n v="8"/>
  </r>
  <r>
    <s v="Caren Figgess"/>
    <s v="07361 Dwight Junction"/>
    <x v="1"/>
    <x v="1"/>
    <n v="39.659999999999997"/>
    <x v="4"/>
    <n v="1"/>
    <n v="0"/>
    <n v="8"/>
  </r>
  <r>
    <s v="Caren Figgess"/>
    <s v="07361 Dwight Junction"/>
    <x v="1"/>
    <x v="1"/>
    <n v="39.659999999999997"/>
    <x v="7"/>
    <n v="1"/>
    <n v="0"/>
    <n v="8"/>
  </r>
  <r>
    <s v="Caren Figgess"/>
    <s v="07361 Dwight Junction"/>
    <x v="1"/>
    <x v="1"/>
    <n v="39.659999999999997"/>
    <x v="8"/>
    <n v="1"/>
    <n v="0"/>
    <n v="8"/>
  </r>
  <r>
    <s v="Caren Figgess"/>
    <s v="07361 Dwight Junction"/>
    <x v="1"/>
    <x v="1"/>
    <n v="39.659999999999997"/>
    <x v="9"/>
    <n v="1"/>
    <n v="0"/>
    <n v="8"/>
  </r>
  <r>
    <s v="Caren Figgess"/>
    <s v="07361 Dwight Junction"/>
    <x v="1"/>
    <x v="1"/>
    <n v="39.659999999999997"/>
    <x v="10"/>
    <n v="1"/>
    <n v="0"/>
    <n v="8"/>
  </r>
  <r>
    <s v="Caren Figgess"/>
    <s v="07361 Dwight Junction"/>
    <x v="1"/>
    <x v="1"/>
    <n v="41.7"/>
    <x v="11"/>
    <n v="1"/>
    <n v="0"/>
    <n v="8"/>
  </r>
  <r>
    <s v="Colette Belton"/>
    <s v="2538 Nevada Junction"/>
    <x v="1"/>
    <x v="1"/>
    <n v="3.4"/>
    <x v="5"/>
    <n v="1"/>
    <n v="1"/>
    <n v="4"/>
  </r>
  <r>
    <s v="Colette Belton"/>
    <s v="2538 Nevada Junction"/>
    <x v="1"/>
    <x v="1"/>
    <n v="118.92"/>
    <x v="1"/>
    <n v="1"/>
    <n v="0"/>
    <n v="4"/>
  </r>
  <r>
    <s v="Colette Belton"/>
    <s v="2538 Nevada Junction"/>
    <x v="1"/>
    <x v="1"/>
    <n v="118.92"/>
    <x v="2"/>
    <n v="1"/>
    <n v="0"/>
    <n v="4"/>
  </r>
  <r>
    <s v="Colette Belton"/>
    <s v="2538 Nevada Junction"/>
    <x v="1"/>
    <x v="1"/>
    <n v="118.92"/>
    <x v="4"/>
    <n v="1"/>
    <n v="0"/>
    <n v="4"/>
  </r>
  <r>
    <s v="Dacie Swendell"/>
    <s v="7655 Karstens Lane"/>
    <x v="1"/>
    <x v="1"/>
    <n v="50.12"/>
    <x v="9"/>
    <n v="1"/>
    <n v="1"/>
    <n v="3"/>
  </r>
  <r>
    <s v="Dacie Swendell"/>
    <s v="7655 Karstens Lane"/>
    <x v="1"/>
    <x v="1"/>
    <n v="50.12"/>
    <x v="10"/>
    <n v="1"/>
    <n v="0"/>
    <n v="3"/>
  </r>
  <r>
    <s v="Dacie Swendell"/>
    <s v="7655 Karstens Lane"/>
    <x v="1"/>
    <x v="1"/>
    <n v="50.98"/>
    <x v="11"/>
    <n v="1"/>
    <n v="0"/>
    <n v="3"/>
  </r>
  <r>
    <s v="Danna Bowgen"/>
    <s v="8086 Scoville Place"/>
    <x v="1"/>
    <x v="1"/>
    <n v="39.47"/>
    <x v="9"/>
    <n v="1"/>
    <n v="1"/>
    <n v="3"/>
  </r>
  <r>
    <s v="Danna Bowgen"/>
    <s v="8086 Scoville Place"/>
    <x v="1"/>
    <x v="1"/>
    <n v="39.47"/>
    <x v="10"/>
    <n v="1"/>
    <n v="0"/>
    <n v="3"/>
  </r>
  <r>
    <s v="Danna Bowgen"/>
    <s v="8086 Scoville Place"/>
    <x v="1"/>
    <x v="1"/>
    <n v="39.47"/>
    <x v="11"/>
    <n v="1"/>
    <n v="0"/>
    <n v="3"/>
  </r>
  <r>
    <s v="Domenic Tewkesberrie"/>
    <s v="6300 Golden Leaf Plaza"/>
    <x v="1"/>
    <x v="1"/>
    <n v="42.48"/>
    <x v="9"/>
    <n v="1"/>
    <n v="1"/>
    <n v="3"/>
  </r>
  <r>
    <s v="Domenic Tewkesberrie"/>
    <s v="6300 Golden Leaf Plaza"/>
    <x v="1"/>
    <x v="1"/>
    <n v="42.48"/>
    <x v="10"/>
    <n v="1"/>
    <n v="0"/>
    <n v="3"/>
  </r>
  <r>
    <s v="Domenic Tewkesberrie"/>
    <s v="6300 Golden Leaf Plaza"/>
    <x v="1"/>
    <x v="1"/>
    <n v="42.48"/>
    <x v="11"/>
    <n v="1"/>
    <n v="0"/>
    <n v="3"/>
  </r>
  <r>
    <s v="Doreen Helstrom"/>
    <s v="2 Mcbride Point"/>
    <x v="1"/>
    <x v="1"/>
    <n v="42.48"/>
    <x v="4"/>
    <n v="1"/>
    <n v="1"/>
    <n v="6"/>
  </r>
  <r>
    <s v="Doreen Helstrom"/>
    <s v="2 Mcbride Point"/>
    <x v="1"/>
    <x v="1"/>
    <n v="42.48"/>
    <x v="7"/>
    <n v="1"/>
    <n v="0"/>
    <n v="6"/>
  </r>
  <r>
    <s v="Doreen Helstrom"/>
    <s v="2 Mcbride Point"/>
    <x v="1"/>
    <x v="1"/>
    <n v="42.48"/>
    <x v="8"/>
    <n v="1"/>
    <n v="0"/>
    <n v="6"/>
  </r>
  <r>
    <s v="Doreen Helstrom"/>
    <s v="2 Mcbride Point"/>
    <x v="1"/>
    <x v="1"/>
    <n v="42.48"/>
    <x v="9"/>
    <n v="1"/>
    <n v="0"/>
    <n v="6"/>
  </r>
  <r>
    <s v="Doreen Helstrom"/>
    <s v="2 Mcbride Point"/>
    <x v="1"/>
    <x v="1"/>
    <n v="42.48"/>
    <x v="10"/>
    <n v="1"/>
    <n v="0"/>
    <n v="6"/>
  </r>
  <r>
    <s v="Doreen Helstrom"/>
    <s v="2 Mcbride Point"/>
    <x v="1"/>
    <x v="1"/>
    <n v="29.73"/>
    <x v="11"/>
    <n v="1"/>
    <n v="0"/>
    <n v="6"/>
  </r>
  <r>
    <s v="Dylan Presman"/>
    <s v="3048 Union Place"/>
    <x v="1"/>
    <x v="1"/>
    <n v="38.229999999999997"/>
    <x v="0"/>
    <n v="1"/>
    <n v="1"/>
    <n v="9"/>
  </r>
  <r>
    <s v="Dylan Presman"/>
    <s v="3048 Union Place"/>
    <x v="1"/>
    <x v="1"/>
    <n v="38.229999999999997"/>
    <x v="1"/>
    <n v="1"/>
    <n v="0"/>
    <n v="9"/>
  </r>
  <r>
    <s v="Dylan Presman"/>
    <s v="3048 Union Place"/>
    <x v="1"/>
    <x v="1"/>
    <n v="38.229999999999997"/>
    <x v="2"/>
    <n v="1"/>
    <n v="0"/>
    <n v="9"/>
  </r>
  <r>
    <s v="Dylan Presman"/>
    <s v="3048 Union Place"/>
    <x v="1"/>
    <x v="1"/>
    <n v="38.229999999999997"/>
    <x v="4"/>
    <n v="1"/>
    <n v="0"/>
    <n v="9"/>
  </r>
  <r>
    <s v="Dylan Presman"/>
    <s v="3048 Union Place"/>
    <x v="1"/>
    <x v="1"/>
    <n v="38.229999999999997"/>
    <x v="7"/>
    <n v="1"/>
    <n v="0"/>
    <n v="9"/>
  </r>
  <r>
    <s v="Dylan Presman"/>
    <s v="3048 Union Place"/>
    <x v="1"/>
    <x v="1"/>
    <n v="38.229999999999997"/>
    <x v="8"/>
    <n v="1"/>
    <n v="0"/>
    <n v="9"/>
  </r>
  <r>
    <s v="Dylan Presman"/>
    <s v="3048 Union Place"/>
    <x v="1"/>
    <x v="1"/>
    <n v="38.229999999999997"/>
    <x v="9"/>
    <n v="1"/>
    <n v="0"/>
    <n v="9"/>
  </r>
  <r>
    <s v="Dylan Presman"/>
    <s v="3048 Union Place"/>
    <x v="1"/>
    <x v="1"/>
    <n v="38.229999999999997"/>
    <x v="10"/>
    <n v="1"/>
    <n v="0"/>
    <n v="9"/>
  </r>
  <r>
    <s v="Dylan Presman"/>
    <s v="3048 Union Place"/>
    <x v="1"/>
    <x v="1"/>
    <n v="39.369999999999997"/>
    <x v="11"/>
    <n v="1"/>
    <n v="0"/>
    <n v="9"/>
  </r>
  <r>
    <s v="Ebba Pinock"/>
    <s v="068 Becker Hill"/>
    <x v="1"/>
    <x v="1"/>
    <n v="39.47"/>
    <x v="8"/>
    <n v="1"/>
    <n v="1"/>
    <n v="4"/>
  </r>
  <r>
    <s v="Ebba Pinock"/>
    <s v="068 Becker Hill"/>
    <x v="1"/>
    <x v="1"/>
    <n v="39.47"/>
    <x v="9"/>
    <n v="1"/>
    <n v="0"/>
    <n v="4"/>
  </r>
  <r>
    <s v="Ebba Pinock"/>
    <s v="068 Becker Hill"/>
    <x v="1"/>
    <x v="1"/>
    <n v="39.47"/>
    <x v="10"/>
    <n v="1"/>
    <n v="0"/>
    <n v="4"/>
  </r>
  <r>
    <s v="Ebba Pinock"/>
    <s v="068 Becker Hill"/>
    <x v="1"/>
    <x v="1"/>
    <n v="39.54"/>
    <x v="11"/>
    <n v="1"/>
    <n v="0"/>
    <n v="4"/>
  </r>
  <r>
    <s v="Farlie Dowles"/>
    <s v="15833 Roxbury Terrace"/>
    <x v="1"/>
    <x v="1"/>
    <n v="73.08"/>
    <x v="3"/>
    <n v="1"/>
    <n v="1"/>
    <n v="5"/>
  </r>
  <r>
    <s v="Farlie Dowles"/>
    <s v="15833 Roxbury Terrace"/>
    <x v="1"/>
    <x v="1"/>
    <n v="73.08"/>
    <x v="0"/>
    <n v="1"/>
    <n v="0"/>
    <n v="5"/>
  </r>
  <r>
    <s v="Farlie Dowles"/>
    <s v="15833 Roxbury Terrace"/>
    <x v="1"/>
    <x v="1"/>
    <n v="73.08"/>
    <x v="1"/>
    <n v="1"/>
    <n v="0"/>
    <n v="5"/>
  </r>
  <r>
    <s v="Farlie Dowles"/>
    <s v="15833 Roxbury Terrace"/>
    <x v="1"/>
    <x v="1"/>
    <n v="73.08"/>
    <x v="2"/>
    <n v="1"/>
    <n v="0"/>
    <n v="5"/>
  </r>
  <r>
    <s v="Farlie Dowles"/>
    <s v="15833 Roxbury Terrace"/>
    <x v="1"/>
    <x v="1"/>
    <n v="73.08"/>
    <x v="4"/>
    <n v="1"/>
    <n v="0"/>
    <n v="5"/>
  </r>
  <r>
    <s v="Gale Clopton"/>
    <s v="85688 Express Way"/>
    <x v="1"/>
    <x v="1"/>
    <n v="49.57"/>
    <x v="8"/>
    <n v="1"/>
    <n v="1"/>
    <n v="4"/>
  </r>
  <r>
    <s v="Gale Clopton"/>
    <s v="85688 Express Way"/>
    <x v="1"/>
    <x v="1"/>
    <n v="49.57"/>
    <x v="9"/>
    <n v="1"/>
    <n v="0"/>
    <n v="4"/>
  </r>
  <r>
    <s v="Gale Clopton"/>
    <s v="85688 Express Way"/>
    <x v="1"/>
    <x v="1"/>
    <n v="49.57"/>
    <x v="10"/>
    <n v="1"/>
    <n v="0"/>
    <n v="4"/>
  </r>
  <r>
    <s v="Gale Clopton"/>
    <s v="85688 Express Way"/>
    <x v="1"/>
    <x v="1"/>
    <n v="50.1"/>
    <x v="11"/>
    <n v="1"/>
    <n v="0"/>
    <n v="4"/>
  </r>
  <r>
    <s v="Gaylor Bicknell"/>
    <s v="017 Butternut Alley"/>
    <x v="1"/>
    <x v="1"/>
    <n v="39.369999999999997"/>
    <x v="4"/>
    <n v="1"/>
    <n v="1"/>
    <n v="6"/>
  </r>
  <r>
    <s v="Gaylor Bicknell"/>
    <s v="017 Butternut Alley"/>
    <x v="1"/>
    <x v="1"/>
    <n v="39.369999999999997"/>
    <x v="7"/>
    <n v="1"/>
    <n v="0"/>
    <n v="6"/>
  </r>
  <r>
    <s v="Gaylor Bicknell"/>
    <s v="017 Butternut Alley"/>
    <x v="1"/>
    <x v="1"/>
    <n v="39.369999999999997"/>
    <x v="8"/>
    <n v="1"/>
    <n v="0"/>
    <n v="6"/>
  </r>
  <r>
    <s v="Gaylor Bicknell"/>
    <s v="017 Butternut Alley"/>
    <x v="1"/>
    <x v="1"/>
    <n v="39.369999999999997"/>
    <x v="9"/>
    <n v="1"/>
    <n v="0"/>
    <n v="6"/>
  </r>
  <r>
    <s v="Gaylor Bicknell"/>
    <s v="017 Butternut Alley"/>
    <x v="1"/>
    <x v="1"/>
    <n v="39.369999999999997"/>
    <x v="10"/>
    <n v="1"/>
    <n v="0"/>
    <n v="6"/>
  </r>
  <r>
    <s v="Gaylor Bicknell"/>
    <s v="017 Butternut Alley"/>
    <x v="1"/>
    <x v="1"/>
    <n v="39.47"/>
    <x v="11"/>
    <n v="1"/>
    <n v="0"/>
    <n v="6"/>
  </r>
  <r>
    <s v="Gertrudis Baird"/>
    <s v="3 Ridgeview Plaza"/>
    <x v="1"/>
    <x v="1"/>
    <n v="36.159999999999997"/>
    <x v="8"/>
    <n v="1"/>
    <n v="1"/>
    <n v="4"/>
  </r>
  <r>
    <s v="Gertrudis Baird"/>
    <s v="3 Ridgeview Plaza"/>
    <x v="1"/>
    <x v="1"/>
    <n v="36.159999999999997"/>
    <x v="9"/>
    <n v="1"/>
    <n v="0"/>
    <n v="4"/>
  </r>
  <r>
    <s v="Gertrudis Baird"/>
    <s v="3 Ridgeview Plaza"/>
    <x v="1"/>
    <x v="1"/>
    <n v="36.159999999999997"/>
    <x v="10"/>
    <n v="1"/>
    <n v="0"/>
    <n v="4"/>
  </r>
  <r>
    <s v="Gertrudis Baird"/>
    <s v="3 Ridgeview Plaza"/>
    <x v="1"/>
    <x v="1"/>
    <n v="38.229999999999997"/>
    <x v="11"/>
    <n v="1"/>
    <n v="0"/>
    <n v="4"/>
  </r>
  <r>
    <s v="Gladi Brind"/>
    <s v="87 Shasta Trail"/>
    <x v="1"/>
    <x v="1"/>
    <n v="39.47"/>
    <x v="2"/>
    <n v="1"/>
    <n v="1"/>
    <n v="7"/>
  </r>
  <r>
    <s v="Gladi Brind"/>
    <s v="87 Shasta Trail"/>
    <x v="1"/>
    <x v="1"/>
    <n v="39.47"/>
    <x v="4"/>
    <n v="1"/>
    <n v="0"/>
    <n v="7"/>
  </r>
  <r>
    <s v="Gladi Brind"/>
    <s v="87 Shasta Trail"/>
    <x v="1"/>
    <x v="1"/>
    <n v="39.47"/>
    <x v="7"/>
    <n v="1"/>
    <n v="0"/>
    <n v="7"/>
  </r>
  <r>
    <s v="Gladi Brind"/>
    <s v="87 Shasta Trail"/>
    <x v="1"/>
    <x v="1"/>
    <n v="39.47"/>
    <x v="8"/>
    <n v="1"/>
    <n v="0"/>
    <n v="7"/>
  </r>
  <r>
    <s v="Gladi Brind"/>
    <s v="87 Shasta Trail"/>
    <x v="1"/>
    <x v="1"/>
    <n v="39.47"/>
    <x v="9"/>
    <n v="1"/>
    <n v="0"/>
    <n v="7"/>
  </r>
  <r>
    <s v="Gladi Brind"/>
    <s v="87 Shasta Trail"/>
    <x v="1"/>
    <x v="1"/>
    <n v="39.47"/>
    <x v="10"/>
    <n v="1"/>
    <n v="0"/>
    <n v="7"/>
  </r>
  <r>
    <s v="Gladi Brind"/>
    <s v="87 Shasta Trail"/>
    <x v="1"/>
    <x v="1"/>
    <n v="39.47"/>
    <x v="11"/>
    <n v="1"/>
    <n v="0"/>
    <n v="7"/>
  </r>
  <r>
    <s v="Isabelita Kolakovic"/>
    <s v="6 Nancy Terrace"/>
    <x v="1"/>
    <x v="1"/>
    <n v="55.23"/>
    <x v="1"/>
    <n v="1"/>
    <n v="1"/>
    <n v="8"/>
  </r>
  <r>
    <s v="Isabelita Kolakovic"/>
    <s v="6 Nancy Terrace"/>
    <x v="1"/>
    <x v="1"/>
    <n v="55.23"/>
    <x v="2"/>
    <n v="1"/>
    <n v="0"/>
    <n v="8"/>
  </r>
  <r>
    <s v="Isabelita Kolakovic"/>
    <s v="6 Nancy Terrace"/>
    <x v="1"/>
    <x v="1"/>
    <n v="55.23"/>
    <x v="4"/>
    <n v="1"/>
    <n v="0"/>
    <n v="8"/>
  </r>
  <r>
    <s v="Isabelita Kolakovic"/>
    <s v="6 Nancy Terrace"/>
    <x v="1"/>
    <x v="1"/>
    <n v="55.23"/>
    <x v="7"/>
    <n v="1"/>
    <n v="0"/>
    <n v="8"/>
  </r>
  <r>
    <s v="Isabelita Kolakovic"/>
    <s v="6 Nancy Terrace"/>
    <x v="1"/>
    <x v="1"/>
    <n v="55.23"/>
    <x v="8"/>
    <n v="1"/>
    <n v="0"/>
    <n v="8"/>
  </r>
  <r>
    <s v="Isabelita Kolakovic"/>
    <s v="6 Nancy Terrace"/>
    <x v="1"/>
    <x v="1"/>
    <n v="55.23"/>
    <x v="9"/>
    <n v="1"/>
    <n v="0"/>
    <n v="8"/>
  </r>
  <r>
    <s v="Isabelita Kolakovic"/>
    <s v="6 Nancy Terrace"/>
    <x v="1"/>
    <x v="1"/>
    <n v="55.23"/>
    <x v="10"/>
    <n v="1"/>
    <n v="0"/>
    <n v="8"/>
  </r>
  <r>
    <s v="Isabelita Kolakovic"/>
    <s v="6 Nancy Terrace"/>
    <x v="1"/>
    <x v="1"/>
    <n v="56.7"/>
    <x v="11"/>
    <n v="1"/>
    <n v="0"/>
    <n v="8"/>
  </r>
  <r>
    <s v="Jacqui Stiffkins"/>
    <s v="190 Summer Ridge Drive"/>
    <x v="1"/>
    <x v="1"/>
    <n v="41.7"/>
    <x v="8"/>
    <n v="1"/>
    <n v="1"/>
    <n v="4"/>
  </r>
  <r>
    <s v="Jacqui Stiffkins"/>
    <s v="190 Summer Ridge Drive"/>
    <x v="1"/>
    <x v="1"/>
    <n v="41.7"/>
    <x v="9"/>
    <n v="1"/>
    <n v="0"/>
    <n v="4"/>
  </r>
  <r>
    <s v="Jacqui Stiffkins"/>
    <s v="190 Summer Ridge Drive"/>
    <x v="1"/>
    <x v="1"/>
    <n v="41.7"/>
    <x v="10"/>
    <n v="1"/>
    <n v="0"/>
    <n v="4"/>
  </r>
  <r>
    <s v="Jacqui Stiffkins"/>
    <s v="190 Summer Ridge Drive"/>
    <x v="1"/>
    <x v="1"/>
    <n v="42.48"/>
    <x v="11"/>
    <n v="1"/>
    <n v="0"/>
    <n v="4"/>
  </r>
  <r>
    <s v="Jeddy Burnett"/>
    <s v="0273 Hintze Junction"/>
    <x v="1"/>
    <x v="1"/>
    <n v="50.98"/>
    <x v="1"/>
    <n v="1"/>
    <n v="1"/>
    <n v="8"/>
  </r>
  <r>
    <s v="Jeddy Burnett"/>
    <s v="0273 Hintze Junction"/>
    <x v="1"/>
    <x v="1"/>
    <n v="50.98"/>
    <x v="2"/>
    <n v="1"/>
    <n v="0"/>
    <n v="8"/>
  </r>
  <r>
    <s v="Jeddy Burnett"/>
    <s v="0273 Hintze Junction"/>
    <x v="1"/>
    <x v="1"/>
    <n v="50.98"/>
    <x v="4"/>
    <n v="1"/>
    <n v="0"/>
    <n v="8"/>
  </r>
  <r>
    <s v="Jeddy Burnett"/>
    <s v="0273 Hintze Junction"/>
    <x v="1"/>
    <x v="1"/>
    <n v="50.98"/>
    <x v="7"/>
    <n v="1"/>
    <n v="0"/>
    <n v="8"/>
  </r>
  <r>
    <s v="Jeddy Burnett"/>
    <s v="0273 Hintze Junction"/>
    <x v="1"/>
    <x v="1"/>
    <n v="50.98"/>
    <x v="8"/>
    <n v="1"/>
    <n v="0"/>
    <n v="8"/>
  </r>
  <r>
    <s v="Jeddy Burnett"/>
    <s v="0273 Hintze Junction"/>
    <x v="1"/>
    <x v="1"/>
    <n v="50.98"/>
    <x v="9"/>
    <n v="1"/>
    <n v="0"/>
    <n v="8"/>
  </r>
  <r>
    <s v="Jeddy Burnett"/>
    <s v="0273 Hintze Junction"/>
    <x v="1"/>
    <x v="1"/>
    <n v="50.98"/>
    <x v="10"/>
    <n v="1"/>
    <n v="0"/>
    <n v="8"/>
  </r>
  <r>
    <s v="Jeddy Burnett"/>
    <s v="0273 Hintze Junction"/>
    <x v="1"/>
    <x v="1"/>
    <n v="55.22"/>
    <x v="11"/>
    <n v="1"/>
    <n v="0"/>
    <n v="8"/>
  </r>
  <r>
    <s v="Junia Wegener"/>
    <s v="32 Swallow Street"/>
    <x v="1"/>
    <x v="2"/>
    <n v="59.5"/>
    <x v="1"/>
    <n v="1"/>
    <n v="1"/>
    <n v="1"/>
  </r>
  <r>
    <s v="Karil Nezey"/>
    <s v="556 Sunbrook Terrace"/>
    <x v="1"/>
    <x v="1"/>
    <n v="42.48"/>
    <x v="9"/>
    <n v="1"/>
    <n v="1"/>
    <n v="3"/>
  </r>
  <r>
    <s v="Karil Nezey"/>
    <s v="556 Sunbrook Terrace"/>
    <x v="1"/>
    <x v="1"/>
    <n v="42.48"/>
    <x v="10"/>
    <n v="1"/>
    <n v="0"/>
    <n v="3"/>
  </r>
  <r>
    <s v="Karil Nezey"/>
    <s v="556 Sunbrook Terrace"/>
    <x v="1"/>
    <x v="1"/>
    <n v="44.95"/>
    <x v="11"/>
    <n v="1"/>
    <n v="0"/>
    <n v="3"/>
  </r>
  <r>
    <s v="Kristopher Davys"/>
    <s v="250 Sommers Street"/>
    <x v="1"/>
    <x v="1"/>
    <n v="41.14"/>
    <x v="1"/>
    <n v="1"/>
    <n v="1"/>
    <n v="8"/>
  </r>
  <r>
    <s v="Kristopher Davys"/>
    <s v="250 Sommers Street"/>
    <x v="1"/>
    <x v="1"/>
    <n v="41.14"/>
    <x v="2"/>
    <n v="1"/>
    <n v="0"/>
    <n v="8"/>
  </r>
  <r>
    <s v="Kristopher Davys"/>
    <s v="250 Sommers Street"/>
    <x v="1"/>
    <x v="1"/>
    <n v="41.14"/>
    <x v="4"/>
    <n v="1"/>
    <n v="0"/>
    <n v="8"/>
  </r>
  <r>
    <s v="Kristopher Davys"/>
    <s v="250 Sommers Street"/>
    <x v="1"/>
    <x v="1"/>
    <n v="41.14"/>
    <x v="7"/>
    <n v="1"/>
    <n v="0"/>
    <n v="8"/>
  </r>
  <r>
    <s v="Kristopher Davys"/>
    <s v="250 Sommers Street"/>
    <x v="1"/>
    <x v="1"/>
    <n v="41.14"/>
    <x v="8"/>
    <n v="1"/>
    <n v="0"/>
    <n v="8"/>
  </r>
  <r>
    <s v="Kristopher Davys"/>
    <s v="250 Sommers Street"/>
    <x v="1"/>
    <x v="1"/>
    <n v="41.14"/>
    <x v="9"/>
    <n v="1"/>
    <n v="0"/>
    <n v="8"/>
  </r>
  <r>
    <s v="Kristopher Davys"/>
    <s v="250 Sommers Street"/>
    <x v="1"/>
    <x v="1"/>
    <n v="41.14"/>
    <x v="10"/>
    <n v="1"/>
    <n v="0"/>
    <n v="8"/>
  </r>
  <r>
    <s v="Kristopher Davys"/>
    <s v="250 Sommers Street"/>
    <x v="1"/>
    <x v="1"/>
    <n v="41.7"/>
    <x v="11"/>
    <n v="1"/>
    <n v="0"/>
    <n v="8"/>
  </r>
  <r>
    <s v="L;urette Pritchard"/>
    <s v="2137 Moose Road"/>
    <x v="1"/>
    <x v="1"/>
    <n v="55.23"/>
    <x v="8"/>
    <n v="1"/>
    <n v="1"/>
    <n v="4"/>
  </r>
  <r>
    <s v="L;urette Pritchard"/>
    <s v="2137 Moose Road"/>
    <x v="1"/>
    <x v="1"/>
    <n v="55.23"/>
    <x v="9"/>
    <n v="1"/>
    <n v="0"/>
    <n v="4"/>
  </r>
  <r>
    <s v="L;urette Pritchard"/>
    <s v="2137 Moose Road"/>
    <x v="1"/>
    <x v="1"/>
    <n v="55.23"/>
    <x v="10"/>
    <n v="1"/>
    <n v="0"/>
    <n v="4"/>
  </r>
  <r>
    <s v="L;urette Pritchard"/>
    <s v="2137 Moose Road"/>
    <x v="1"/>
    <x v="1"/>
    <n v="57.75"/>
    <x v="11"/>
    <n v="1"/>
    <n v="0"/>
    <n v="4"/>
  </r>
  <r>
    <s v="Laure Popescu"/>
    <s v="8 Gulseth Street"/>
    <x v="1"/>
    <x v="1"/>
    <n v="59.45"/>
    <x v="4"/>
    <n v="1"/>
    <n v="1"/>
    <n v="6"/>
  </r>
  <r>
    <s v="Laure Popescu"/>
    <s v="8 Gulseth Street"/>
    <x v="1"/>
    <x v="1"/>
    <n v="59.45"/>
    <x v="7"/>
    <n v="1"/>
    <n v="0"/>
    <n v="6"/>
  </r>
  <r>
    <s v="Laure Popescu"/>
    <s v="8 Gulseth Street"/>
    <x v="1"/>
    <x v="1"/>
    <n v="59.45"/>
    <x v="8"/>
    <n v="1"/>
    <n v="0"/>
    <n v="6"/>
  </r>
  <r>
    <s v="Laure Popescu"/>
    <s v="8 Gulseth Street"/>
    <x v="1"/>
    <x v="1"/>
    <n v="59.45"/>
    <x v="9"/>
    <n v="1"/>
    <n v="0"/>
    <n v="6"/>
  </r>
  <r>
    <s v="Laure Popescu"/>
    <s v="8 Gulseth Street"/>
    <x v="1"/>
    <x v="1"/>
    <n v="59.45"/>
    <x v="10"/>
    <n v="1"/>
    <n v="0"/>
    <n v="6"/>
  </r>
  <r>
    <s v="Laure Popescu"/>
    <s v="8 Gulseth Street"/>
    <x v="1"/>
    <x v="1"/>
    <n v="62.88"/>
    <x v="11"/>
    <n v="1"/>
    <n v="0"/>
    <n v="6"/>
  </r>
  <r>
    <s v="Laurel Yegorev"/>
    <s v="16936 Shasta Lane"/>
    <x v="1"/>
    <x v="1"/>
    <n v="33.81"/>
    <x v="7"/>
    <n v="1"/>
    <n v="1"/>
    <n v="5"/>
  </r>
  <r>
    <s v="Laurel Yegorev"/>
    <s v="16936 Shasta Lane"/>
    <x v="1"/>
    <x v="1"/>
    <n v="33.81"/>
    <x v="8"/>
    <n v="1"/>
    <n v="0"/>
    <n v="5"/>
  </r>
  <r>
    <s v="Laurel Yegorev"/>
    <s v="16936 Shasta Lane"/>
    <x v="1"/>
    <x v="1"/>
    <n v="33.81"/>
    <x v="9"/>
    <n v="1"/>
    <n v="0"/>
    <n v="5"/>
  </r>
  <r>
    <s v="Laurel Yegorev"/>
    <s v="16936 Shasta Lane"/>
    <x v="1"/>
    <x v="1"/>
    <n v="33.81"/>
    <x v="10"/>
    <n v="1"/>
    <n v="0"/>
    <n v="5"/>
  </r>
  <r>
    <s v="Laurel Yegorev"/>
    <s v="16936 Shasta Lane"/>
    <x v="1"/>
    <x v="1"/>
    <n v="33.979999999999997"/>
    <x v="11"/>
    <n v="1"/>
    <n v="0"/>
    <n v="5"/>
  </r>
  <r>
    <s v="Lavena Bortoli"/>
    <s v="37441 Fair Oaks Court"/>
    <x v="1"/>
    <x v="1"/>
    <n v="50.1"/>
    <x v="7"/>
    <n v="1"/>
    <n v="1"/>
    <n v="5"/>
  </r>
  <r>
    <s v="Lavena Bortoli"/>
    <s v="37441 Fair Oaks Court"/>
    <x v="1"/>
    <x v="1"/>
    <n v="50.1"/>
    <x v="8"/>
    <n v="1"/>
    <n v="0"/>
    <n v="5"/>
  </r>
  <r>
    <s v="Lavena Bortoli"/>
    <s v="37441 Fair Oaks Court"/>
    <x v="1"/>
    <x v="1"/>
    <n v="50.1"/>
    <x v="9"/>
    <n v="1"/>
    <n v="0"/>
    <n v="5"/>
  </r>
  <r>
    <s v="Lavena Bortoli"/>
    <s v="37441 Fair Oaks Court"/>
    <x v="1"/>
    <x v="1"/>
    <n v="50.1"/>
    <x v="10"/>
    <n v="1"/>
    <n v="0"/>
    <n v="5"/>
  </r>
  <r>
    <s v="Lavena Bortoli"/>
    <s v="37441 Fair Oaks Court"/>
    <x v="1"/>
    <x v="1"/>
    <n v="50.12"/>
    <x v="11"/>
    <n v="1"/>
    <n v="0"/>
    <n v="5"/>
  </r>
  <r>
    <s v="Leonie Jacketts"/>
    <s v="925 Norway Maple Point"/>
    <x v="1"/>
    <x v="1"/>
    <n v="33.979999999999997"/>
    <x v="9"/>
    <n v="1"/>
    <n v="1"/>
    <n v="3"/>
  </r>
  <r>
    <s v="Leonie Jacketts"/>
    <s v="925 Norway Maple Point"/>
    <x v="1"/>
    <x v="1"/>
    <n v="33.979999999999997"/>
    <x v="10"/>
    <n v="1"/>
    <n v="0"/>
    <n v="3"/>
  </r>
  <r>
    <s v="Leonie Jacketts"/>
    <s v="925 Norway Maple Point"/>
    <x v="1"/>
    <x v="1"/>
    <n v="36.159999999999997"/>
    <x v="11"/>
    <n v="1"/>
    <n v="0"/>
    <n v="3"/>
  </r>
  <r>
    <s v="Lewiss Dessant"/>
    <s v="4009 Jackson Terrace"/>
    <x v="1"/>
    <x v="1"/>
    <n v="38.229999999999997"/>
    <x v="1"/>
    <n v="1"/>
    <n v="1"/>
    <n v="3"/>
  </r>
  <r>
    <s v="Lewiss Dessant"/>
    <s v="4009 Jackson Terrace"/>
    <x v="1"/>
    <x v="1"/>
    <n v="38.229999999999997"/>
    <x v="2"/>
    <n v="1"/>
    <n v="0"/>
    <n v="3"/>
  </r>
  <r>
    <s v="Lewiss Dessant"/>
    <s v="4009 Jackson Terrace"/>
    <x v="1"/>
    <x v="1"/>
    <n v="38.61"/>
    <x v="11"/>
    <n v="1"/>
    <n v="0"/>
    <n v="3"/>
  </r>
  <r>
    <s v="Linus Borell"/>
    <s v="44 Kinsman Center"/>
    <x v="1"/>
    <x v="1"/>
    <n v="50.12"/>
    <x v="9"/>
    <n v="1"/>
    <n v="1"/>
    <n v="3"/>
  </r>
  <r>
    <s v="Linus Borell"/>
    <s v="44 Kinsman Center"/>
    <x v="1"/>
    <x v="1"/>
    <n v="50.12"/>
    <x v="10"/>
    <n v="1"/>
    <n v="0"/>
    <n v="3"/>
  </r>
  <r>
    <s v="Linus Borell"/>
    <s v="44 Kinsman Center"/>
    <x v="1"/>
    <x v="1"/>
    <n v="50.98"/>
    <x v="11"/>
    <n v="1"/>
    <n v="0"/>
    <n v="3"/>
  </r>
  <r>
    <s v="Livia Dornin"/>
    <s v="14759 Pearson Crossing"/>
    <x v="1"/>
    <x v="1"/>
    <n v="42.35"/>
    <x v="4"/>
    <n v="1"/>
    <n v="1"/>
    <n v="6"/>
  </r>
  <r>
    <s v="Livia Dornin"/>
    <s v="14759 Pearson Crossing"/>
    <x v="1"/>
    <x v="1"/>
    <n v="42.35"/>
    <x v="7"/>
    <n v="1"/>
    <n v="0"/>
    <n v="6"/>
  </r>
  <r>
    <s v="Livia Dornin"/>
    <s v="14759 Pearson Crossing"/>
    <x v="1"/>
    <x v="1"/>
    <n v="42.35"/>
    <x v="8"/>
    <n v="1"/>
    <n v="0"/>
    <n v="6"/>
  </r>
  <r>
    <s v="Livia Dornin"/>
    <s v="14759 Pearson Crossing"/>
    <x v="1"/>
    <x v="1"/>
    <n v="42.35"/>
    <x v="9"/>
    <n v="1"/>
    <n v="0"/>
    <n v="6"/>
  </r>
  <r>
    <s v="Livia Dornin"/>
    <s v="14759 Pearson Crossing"/>
    <x v="1"/>
    <x v="1"/>
    <n v="42.35"/>
    <x v="10"/>
    <n v="1"/>
    <n v="0"/>
    <n v="6"/>
  </r>
  <r>
    <s v="Livia Dornin"/>
    <s v="14759 Pearson Crossing"/>
    <x v="1"/>
    <x v="1"/>
    <n v="42.48"/>
    <x v="11"/>
    <n v="1"/>
    <n v="0"/>
    <n v="6"/>
  </r>
  <r>
    <s v="Lloyd Pettett"/>
    <s v="918 Summit Park"/>
    <x v="1"/>
    <x v="1"/>
    <n v="44.95"/>
    <x v="7"/>
    <n v="1"/>
    <n v="1"/>
    <n v="5"/>
  </r>
  <r>
    <s v="Lloyd Pettett"/>
    <s v="918 Summit Park"/>
    <x v="1"/>
    <x v="1"/>
    <n v="44.95"/>
    <x v="8"/>
    <n v="1"/>
    <n v="0"/>
    <n v="5"/>
  </r>
  <r>
    <s v="Lloyd Pettett"/>
    <s v="918 Summit Park"/>
    <x v="1"/>
    <x v="1"/>
    <n v="44.95"/>
    <x v="9"/>
    <n v="1"/>
    <n v="0"/>
    <n v="5"/>
  </r>
  <r>
    <s v="Lloyd Pettett"/>
    <s v="918 Summit Park"/>
    <x v="1"/>
    <x v="1"/>
    <n v="44.95"/>
    <x v="10"/>
    <n v="1"/>
    <n v="0"/>
    <n v="5"/>
  </r>
  <r>
    <s v="Lloyd Pettett"/>
    <s v="918 Summit Park"/>
    <x v="1"/>
    <x v="1"/>
    <n v="49.56"/>
    <x v="11"/>
    <n v="1"/>
    <n v="0"/>
    <n v="5"/>
  </r>
  <r>
    <s v="Lolita Addionisio"/>
    <s v="47195 Dottie Court"/>
    <x v="1"/>
    <x v="1"/>
    <n v="50.12"/>
    <x v="9"/>
    <n v="1"/>
    <n v="1"/>
    <n v="3"/>
  </r>
  <r>
    <s v="Lolita Addionisio"/>
    <s v="47195 Dottie Court"/>
    <x v="1"/>
    <x v="1"/>
    <n v="50.12"/>
    <x v="10"/>
    <n v="1"/>
    <n v="0"/>
    <n v="3"/>
  </r>
  <r>
    <s v="Lolita Addionisio"/>
    <s v="47195 Dottie Court"/>
    <x v="1"/>
    <x v="1"/>
    <n v="50.12"/>
    <x v="11"/>
    <n v="1"/>
    <n v="0"/>
    <n v="3"/>
  </r>
  <r>
    <s v="Marijo Niland"/>
    <s v="6693 Maryland Hill"/>
    <x v="1"/>
    <x v="1"/>
    <n v="50.98"/>
    <x v="7"/>
    <n v="1"/>
    <n v="1"/>
    <n v="5"/>
  </r>
  <r>
    <s v="Marijo Niland"/>
    <s v="6693 Maryland Hill"/>
    <x v="1"/>
    <x v="1"/>
    <n v="50.98"/>
    <x v="8"/>
    <n v="1"/>
    <n v="0"/>
    <n v="5"/>
  </r>
  <r>
    <s v="Marijo Niland"/>
    <s v="6693 Maryland Hill"/>
    <x v="1"/>
    <x v="1"/>
    <n v="50.98"/>
    <x v="9"/>
    <n v="1"/>
    <n v="0"/>
    <n v="5"/>
  </r>
  <r>
    <s v="Marijo Niland"/>
    <s v="6693 Maryland Hill"/>
    <x v="1"/>
    <x v="1"/>
    <n v="50.98"/>
    <x v="10"/>
    <n v="1"/>
    <n v="0"/>
    <n v="5"/>
  </r>
  <r>
    <s v="Marijo Niland"/>
    <s v="6693 Maryland Hill"/>
    <x v="1"/>
    <x v="1"/>
    <n v="50.98"/>
    <x v="11"/>
    <n v="1"/>
    <n v="0"/>
    <n v="5"/>
  </r>
  <r>
    <s v="Marja Self"/>
    <s v="439 Sloan Terrace"/>
    <x v="1"/>
    <x v="1"/>
    <n v="57.75"/>
    <x v="5"/>
    <n v="1"/>
    <n v="1"/>
    <n v="11"/>
  </r>
  <r>
    <s v="Marja Self"/>
    <s v="439 Sloan Terrace"/>
    <x v="1"/>
    <x v="1"/>
    <n v="57.75"/>
    <x v="3"/>
    <n v="1"/>
    <n v="0"/>
    <n v="11"/>
  </r>
  <r>
    <s v="Marja Self"/>
    <s v="439 Sloan Terrace"/>
    <x v="1"/>
    <x v="1"/>
    <n v="57.75"/>
    <x v="0"/>
    <n v="1"/>
    <n v="0"/>
    <n v="11"/>
  </r>
  <r>
    <s v="Marja Self"/>
    <s v="439 Sloan Terrace"/>
    <x v="1"/>
    <x v="1"/>
    <n v="57.75"/>
    <x v="1"/>
    <n v="1"/>
    <n v="0"/>
    <n v="11"/>
  </r>
  <r>
    <s v="Marja Self"/>
    <s v="439 Sloan Terrace"/>
    <x v="1"/>
    <x v="1"/>
    <n v="57.75"/>
    <x v="2"/>
    <n v="1"/>
    <n v="0"/>
    <n v="11"/>
  </r>
  <r>
    <s v="Marja Self"/>
    <s v="439 Sloan Terrace"/>
    <x v="1"/>
    <x v="1"/>
    <n v="57.75"/>
    <x v="4"/>
    <n v="1"/>
    <n v="0"/>
    <n v="11"/>
  </r>
  <r>
    <s v="Marja Self"/>
    <s v="439 Sloan Terrace"/>
    <x v="1"/>
    <x v="1"/>
    <n v="57.75"/>
    <x v="7"/>
    <n v="1"/>
    <n v="0"/>
    <n v="11"/>
  </r>
  <r>
    <s v="Marja Self"/>
    <s v="439 Sloan Terrace"/>
    <x v="1"/>
    <x v="1"/>
    <n v="57.75"/>
    <x v="8"/>
    <n v="1"/>
    <n v="0"/>
    <n v="11"/>
  </r>
  <r>
    <s v="Marja Self"/>
    <s v="439 Sloan Terrace"/>
    <x v="1"/>
    <x v="1"/>
    <n v="57.75"/>
    <x v="9"/>
    <n v="1"/>
    <n v="0"/>
    <n v="11"/>
  </r>
  <r>
    <s v="Marja Self"/>
    <s v="439 Sloan Terrace"/>
    <x v="1"/>
    <x v="1"/>
    <n v="57.75"/>
    <x v="10"/>
    <n v="1"/>
    <n v="0"/>
    <n v="11"/>
  </r>
  <r>
    <s v="Marja Self"/>
    <s v="439 Sloan Terrace"/>
    <x v="1"/>
    <x v="1"/>
    <n v="60.74"/>
    <x v="11"/>
    <n v="1"/>
    <n v="0"/>
    <n v="11"/>
  </r>
  <r>
    <s v="Martie Eustis"/>
    <s v="04 Elka Park"/>
    <x v="1"/>
    <x v="1"/>
    <n v="33.979999999999997"/>
    <x v="0"/>
    <n v="1"/>
    <n v="1"/>
    <n v="9"/>
  </r>
  <r>
    <s v="Martie Eustis"/>
    <s v="04 Elka Park"/>
    <x v="1"/>
    <x v="1"/>
    <n v="33.979999999999997"/>
    <x v="1"/>
    <n v="1"/>
    <n v="0"/>
    <n v="9"/>
  </r>
  <r>
    <s v="Martie Eustis"/>
    <s v="04 Elka Park"/>
    <x v="1"/>
    <x v="1"/>
    <n v="33.979999999999997"/>
    <x v="2"/>
    <n v="1"/>
    <n v="0"/>
    <n v="9"/>
  </r>
  <r>
    <s v="Martie Eustis"/>
    <s v="04 Elka Park"/>
    <x v="1"/>
    <x v="1"/>
    <n v="33.979999999999997"/>
    <x v="4"/>
    <n v="1"/>
    <n v="0"/>
    <n v="9"/>
  </r>
  <r>
    <s v="Martie Eustis"/>
    <s v="04 Elka Park"/>
    <x v="1"/>
    <x v="1"/>
    <n v="33.979999999999997"/>
    <x v="7"/>
    <n v="1"/>
    <n v="0"/>
    <n v="9"/>
  </r>
  <r>
    <s v="Martie Eustis"/>
    <s v="04 Elka Park"/>
    <x v="1"/>
    <x v="1"/>
    <n v="33.979999999999997"/>
    <x v="8"/>
    <n v="1"/>
    <n v="0"/>
    <n v="9"/>
  </r>
  <r>
    <s v="Martie Eustis"/>
    <s v="04 Elka Park"/>
    <x v="1"/>
    <x v="1"/>
    <n v="33.979999999999997"/>
    <x v="9"/>
    <n v="1"/>
    <n v="0"/>
    <n v="9"/>
  </r>
  <r>
    <s v="Martie Eustis"/>
    <s v="04 Elka Park"/>
    <x v="1"/>
    <x v="1"/>
    <n v="33.979999999999997"/>
    <x v="10"/>
    <n v="1"/>
    <n v="0"/>
    <n v="9"/>
  </r>
  <r>
    <s v="Martie Eustis"/>
    <s v="04 Elka Park"/>
    <x v="1"/>
    <x v="1"/>
    <n v="33.979999999999997"/>
    <x v="11"/>
    <n v="1"/>
    <n v="0"/>
    <n v="9"/>
  </r>
  <r>
    <s v="Maxy Marcone"/>
    <s v="522 Oak Place"/>
    <x v="1"/>
    <x v="1"/>
    <n v="41.7"/>
    <x v="9"/>
    <n v="1"/>
    <n v="1"/>
    <n v="3"/>
  </r>
  <r>
    <s v="Maxy Marcone"/>
    <s v="522 Oak Place"/>
    <x v="1"/>
    <x v="1"/>
    <n v="41.7"/>
    <x v="10"/>
    <n v="1"/>
    <n v="0"/>
    <n v="3"/>
  </r>
  <r>
    <s v="Maxy Marcone"/>
    <s v="522 Oak Place"/>
    <x v="1"/>
    <x v="1"/>
    <n v="42.35"/>
    <x v="11"/>
    <n v="1"/>
    <n v="0"/>
    <n v="3"/>
  </r>
  <r>
    <s v="Murdock Jiggins"/>
    <s v="61656 Dexter Center"/>
    <x v="1"/>
    <x v="1"/>
    <n v="29.73"/>
    <x v="4"/>
    <n v="1"/>
    <n v="1"/>
    <n v="6"/>
  </r>
  <r>
    <s v="Murdock Jiggins"/>
    <s v="61656 Dexter Center"/>
    <x v="1"/>
    <x v="1"/>
    <n v="29.73"/>
    <x v="7"/>
    <n v="1"/>
    <n v="0"/>
    <n v="6"/>
  </r>
  <r>
    <s v="Murdock Jiggins"/>
    <s v="61656 Dexter Center"/>
    <x v="1"/>
    <x v="1"/>
    <n v="29.73"/>
    <x v="8"/>
    <n v="1"/>
    <n v="0"/>
    <n v="6"/>
  </r>
  <r>
    <s v="Murdock Jiggins"/>
    <s v="61656 Dexter Center"/>
    <x v="1"/>
    <x v="1"/>
    <n v="29.73"/>
    <x v="9"/>
    <n v="1"/>
    <n v="0"/>
    <n v="6"/>
  </r>
  <r>
    <s v="Murdock Jiggins"/>
    <s v="61656 Dexter Center"/>
    <x v="1"/>
    <x v="1"/>
    <n v="29.73"/>
    <x v="10"/>
    <n v="1"/>
    <n v="0"/>
    <n v="6"/>
  </r>
  <r>
    <s v="Murdock Jiggins"/>
    <s v="61656 Dexter Center"/>
    <x v="1"/>
    <x v="1"/>
    <n v="33.81"/>
    <x v="11"/>
    <n v="1"/>
    <n v="0"/>
    <n v="6"/>
  </r>
  <r>
    <s v="Murial Comiskey"/>
    <s v="85340 Southridge Crossing"/>
    <x v="1"/>
    <x v="1"/>
    <n v="49.56"/>
    <x v="6"/>
    <n v="1"/>
    <n v="1"/>
    <n v="12"/>
  </r>
  <r>
    <s v="Murial Comiskey"/>
    <s v="85340 Southridge Crossing"/>
    <x v="1"/>
    <x v="1"/>
    <n v="49.56"/>
    <x v="5"/>
    <n v="1"/>
    <n v="0"/>
    <n v="12"/>
  </r>
  <r>
    <s v="Murial Comiskey"/>
    <s v="85340 Southridge Crossing"/>
    <x v="1"/>
    <x v="1"/>
    <n v="49.56"/>
    <x v="3"/>
    <n v="1"/>
    <n v="0"/>
    <n v="12"/>
  </r>
  <r>
    <s v="Murial Comiskey"/>
    <s v="85340 Southridge Crossing"/>
    <x v="1"/>
    <x v="1"/>
    <n v="49.56"/>
    <x v="0"/>
    <n v="1"/>
    <n v="0"/>
    <n v="12"/>
  </r>
  <r>
    <s v="Murial Comiskey"/>
    <s v="85340 Southridge Crossing"/>
    <x v="1"/>
    <x v="1"/>
    <n v="49.56"/>
    <x v="1"/>
    <n v="1"/>
    <n v="0"/>
    <n v="12"/>
  </r>
  <r>
    <s v="Murial Comiskey"/>
    <s v="85340 Southridge Crossing"/>
    <x v="1"/>
    <x v="1"/>
    <n v="49.56"/>
    <x v="2"/>
    <n v="1"/>
    <n v="0"/>
    <n v="12"/>
  </r>
  <r>
    <s v="Murial Comiskey"/>
    <s v="85340 Southridge Crossing"/>
    <x v="1"/>
    <x v="1"/>
    <n v="49.56"/>
    <x v="4"/>
    <n v="1"/>
    <n v="0"/>
    <n v="12"/>
  </r>
  <r>
    <s v="Murial Comiskey"/>
    <s v="85340 Southridge Crossing"/>
    <x v="1"/>
    <x v="1"/>
    <n v="49.56"/>
    <x v="7"/>
    <n v="1"/>
    <n v="0"/>
    <n v="12"/>
  </r>
  <r>
    <s v="Murial Comiskey"/>
    <s v="85340 Southridge Crossing"/>
    <x v="1"/>
    <x v="1"/>
    <n v="49.56"/>
    <x v="8"/>
    <n v="1"/>
    <n v="0"/>
    <n v="12"/>
  </r>
  <r>
    <s v="Murial Comiskey"/>
    <s v="85340 Southridge Crossing"/>
    <x v="1"/>
    <x v="1"/>
    <n v="49.56"/>
    <x v="9"/>
    <n v="1"/>
    <n v="0"/>
    <n v="12"/>
  </r>
  <r>
    <s v="Murial Comiskey"/>
    <s v="85340 Southridge Crossing"/>
    <x v="1"/>
    <x v="1"/>
    <n v="49.56"/>
    <x v="10"/>
    <n v="1"/>
    <n v="0"/>
    <n v="12"/>
  </r>
  <r>
    <s v="Murial Comiskey"/>
    <s v="85340 Southridge Crossing"/>
    <x v="1"/>
    <x v="1"/>
    <n v="49.57"/>
    <x v="11"/>
    <n v="1"/>
    <n v="0"/>
    <n v="12"/>
  </r>
  <r>
    <s v="Natalya Blase"/>
    <s v="8 Lotheville Center"/>
    <x v="1"/>
    <x v="1"/>
    <n v="49.56"/>
    <x v="1"/>
    <n v="1"/>
    <n v="1"/>
    <n v="8"/>
  </r>
  <r>
    <s v="Natalya Blase"/>
    <s v="8 Lotheville Center"/>
    <x v="1"/>
    <x v="1"/>
    <n v="49.56"/>
    <x v="2"/>
    <n v="1"/>
    <n v="0"/>
    <n v="8"/>
  </r>
  <r>
    <s v="Natalya Blase"/>
    <s v="8 Lotheville Center"/>
    <x v="1"/>
    <x v="1"/>
    <n v="49.56"/>
    <x v="4"/>
    <n v="1"/>
    <n v="0"/>
    <n v="8"/>
  </r>
  <r>
    <s v="Natalya Blase"/>
    <s v="8 Lotheville Center"/>
    <x v="1"/>
    <x v="1"/>
    <n v="49.56"/>
    <x v="7"/>
    <n v="1"/>
    <n v="0"/>
    <n v="8"/>
  </r>
  <r>
    <s v="Natalya Blase"/>
    <s v="8 Lotheville Center"/>
    <x v="1"/>
    <x v="1"/>
    <n v="49.56"/>
    <x v="8"/>
    <n v="1"/>
    <n v="0"/>
    <n v="8"/>
  </r>
  <r>
    <s v="Natalya Blase"/>
    <s v="8 Lotheville Center"/>
    <x v="1"/>
    <x v="1"/>
    <n v="49.56"/>
    <x v="9"/>
    <n v="1"/>
    <n v="0"/>
    <n v="8"/>
  </r>
  <r>
    <s v="Natalya Blase"/>
    <s v="8 Lotheville Center"/>
    <x v="1"/>
    <x v="1"/>
    <n v="49.56"/>
    <x v="10"/>
    <n v="1"/>
    <n v="0"/>
    <n v="8"/>
  </r>
  <r>
    <s v="Natalya Blase"/>
    <s v="8 Lotheville Center"/>
    <x v="1"/>
    <x v="1"/>
    <n v="50.1"/>
    <x v="11"/>
    <n v="1"/>
    <n v="0"/>
    <n v="8"/>
  </r>
  <r>
    <s v="Nelly Kovnot"/>
    <s v="4268 Dorton Avenue"/>
    <x v="1"/>
    <x v="1"/>
    <n v="39.659999999999997"/>
    <x v="4"/>
    <n v="1"/>
    <n v="1"/>
    <n v="6"/>
  </r>
  <r>
    <s v="Nelly Kovnot"/>
    <s v="4268 Dorton Avenue"/>
    <x v="1"/>
    <x v="1"/>
    <n v="39.659999999999997"/>
    <x v="7"/>
    <n v="1"/>
    <n v="0"/>
    <n v="6"/>
  </r>
  <r>
    <s v="Nelly Kovnot"/>
    <s v="4268 Dorton Avenue"/>
    <x v="1"/>
    <x v="1"/>
    <n v="39.659999999999997"/>
    <x v="8"/>
    <n v="1"/>
    <n v="0"/>
    <n v="6"/>
  </r>
  <r>
    <s v="Nelly Kovnot"/>
    <s v="4268 Dorton Avenue"/>
    <x v="1"/>
    <x v="1"/>
    <n v="39.659999999999997"/>
    <x v="9"/>
    <n v="1"/>
    <n v="0"/>
    <n v="6"/>
  </r>
  <r>
    <s v="Nelly Kovnot"/>
    <s v="4268 Dorton Avenue"/>
    <x v="1"/>
    <x v="1"/>
    <n v="39.659999999999997"/>
    <x v="10"/>
    <n v="1"/>
    <n v="0"/>
    <n v="6"/>
  </r>
  <r>
    <s v="Nelly Kovnot"/>
    <s v="4268 Dorton Avenue"/>
    <x v="1"/>
    <x v="1"/>
    <n v="41.14"/>
    <x v="11"/>
    <n v="1"/>
    <n v="0"/>
    <n v="6"/>
  </r>
  <r>
    <s v="Oralla Trevain"/>
    <s v="65 Bultman Junction"/>
    <x v="1"/>
    <x v="1"/>
    <n v="50.98"/>
    <x v="2"/>
    <n v="1"/>
    <n v="1"/>
    <n v="7"/>
  </r>
  <r>
    <s v="Oralla Trevain"/>
    <s v="65 Bultman Junction"/>
    <x v="1"/>
    <x v="1"/>
    <n v="50.98"/>
    <x v="4"/>
    <n v="1"/>
    <n v="0"/>
    <n v="7"/>
  </r>
  <r>
    <s v="Oralla Trevain"/>
    <s v="65 Bultman Junction"/>
    <x v="1"/>
    <x v="1"/>
    <n v="50.98"/>
    <x v="7"/>
    <n v="1"/>
    <n v="0"/>
    <n v="7"/>
  </r>
  <r>
    <s v="Oralla Trevain"/>
    <s v="65 Bultman Junction"/>
    <x v="1"/>
    <x v="1"/>
    <n v="50.98"/>
    <x v="8"/>
    <n v="1"/>
    <n v="0"/>
    <n v="7"/>
  </r>
  <r>
    <s v="Oralla Trevain"/>
    <s v="65 Bultman Junction"/>
    <x v="1"/>
    <x v="1"/>
    <n v="50.98"/>
    <x v="9"/>
    <n v="1"/>
    <n v="0"/>
    <n v="7"/>
  </r>
  <r>
    <s v="Oralla Trevain"/>
    <s v="65 Bultman Junction"/>
    <x v="1"/>
    <x v="1"/>
    <n v="50.98"/>
    <x v="10"/>
    <n v="1"/>
    <n v="0"/>
    <n v="7"/>
  </r>
  <r>
    <s v="Oralla Trevain"/>
    <s v="65 Bultman Junction"/>
    <x v="1"/>
    <x v="1"/>
    <n v="5.78"/>
    <x v="11"/>
    <n v="1"/>
    <n v="0"/>
    <n v="7"/>
  </r>
  <r>
    <s v="Pat Fletcher"/>
    <s v="1 Derek Center"/>
    <x v="1"/>
    <x v="1"/>
    <n v="61.15"/>
    <x v="8"/>
    <n v="1"/>
    <n v="1"/>
    <n v="3"/>
  </r>
  <r>
    <s v="Pat Fletcher"/>
    <s v="1 Derek Center"/>
    <x v="1"/>
    <x v="1"/>
    <n v="61.15"/>
    <x v="9"/>
    <n v="1"/>
    <n v="0"/>
    <n v="3"/>
  </r>
  <r>
    <s v="Pat Fletcher"/>
    <s v="1 Derek Center"/>
    <x v="1"/>
    <x v="1"/>
    <n v="33.979999999999997"/>
    <x v="11"/>
    <n v="1"/>
    <n v="0"/>
    <n v="3"/>
  </r>
  <r>
    <s v="Reggie Lamberth"/>
    <s v="3667 Hermina Terrace"/>
    <x v="1"/>
    <x v="1"/>
    <n v="27"/>
    <x v="8"/>
    <n v="1"/>
    <n v="1"/>
    <n v="3"/>
  </r>
  <r>
    <s v="Reggie Lamberth"/>
    <s v="3667 Hermina Terrace"/>
    <x v="1"/>
    <x v="1"/>
    <n v="27"/>
    <x v="9"/>
    <n v="1"/>
    <n v="0"/>
    <n v="3"/>
  </r>
  <r>
    <s v="Reggie Lamberth"/>
    <s v="3667 Hermina Terrace"/>
    <x v="1"/>
    <x v="1"/>
    <n v="27"/>
    <x v="10"/>
    <n v="1"/>
    <n v="0"/>
    <n v="3"/>
  </r>
  <r>
    <s v="Ricky Rivaland"/>
    <s v="63312 5th Road"/>
    <x v="1"/>
    <x v="1"/>
    <n v="33.979999999999997"/>
    <x v="1"/>
    <n v="1"/>
    <n v="1"/>
    <n v="7"/>
  </r>
  <r>
    <s v="Ricky Rivaland"/>
    <s v="63312 5th Road"/>
    <x v="1"/>
    <x v="1"/>
    <n v="33.979999999999997"/>
    <x v="2"/>
    <n v="1"/>
    <n v="0"/>
    <n v="7"/>
  </r>
  <r>
    <s v="Ricky Rivaland"/>
    <s v="63312 5th Road"/>
    <x v="1"/>
    <x v="1"/>
    <n v="33.979999999999997"/>
    <x v="4"/>
    <n v="1"/>
    <n v="0"/>
    <n v="7"/>
  </r>
  <r>
    <s v="Ricky Rivaland"/>
    <s v="63312 5th Road"/>
    <x v="1"/>
    <x v="1"/>
    <n v="33.979999999999997"/>
    <x v="7"/>
    <n v="1"/>
    <n v="0"/>
    <n v="7"/>
  </r>
  <r>
    <s v="Ricky Rivaland"/>
    <s v="63312 5th Road"/>
    <x v="1"/>
    <x v="1"/>
    <n v="33.979999999999997"/>
    <x v="8"/>
    <n v="1"/>
    <n v="0"/>
    <n v="7"/>
  </r>
  <r>
    <s v="Ricky Rivaland"/>
    <s v="63312 5th Road"/>
    <x v="1"/>
    <x v="1"/>
    <n v="33.979999999999997"/>
    <x v="9"/>
    <n v="1"/>
    <n v="0"/>
    <n v="7"/>
  </r>
  <r>
    <s v="Ricky Rivaland"/>
    <s v="63312 5th Road"/>
    <x v="1"/>
    <x v="1"/>
    <n v="33.979999999999997"/>
    <x v="10"/>
    <n v="1"/>
    <n v="0"/>
    <n v="7"/>
  </r>
  <r>
    <s v="Roanna Korpal"/>
    <s v="6649 Tennessee Avenue"/>
    <x v="1"/>
    <x v="1"/>
    <n v="62.88"/>
    <x v="8"/>
    <n v="1"/>
    <n v="1"/>
    <n v="3"/>
  </r>
  <r>
    <s v="Roanna Korpal"/>
    <s v="6649 Tennessee Avenue"/>
    <x v="1"/>
    <x v="1"/>
    <n v="62.88"/>
    <x v="9"/>
    <n v="1"/>
    <n v="0"/>
    <n v="3"/>
  </r>
  <r>
    <s v="Roanna Korpal"/>
    <s v="6649 Tennessee Avenue"/>
    <x v="1"/>
    <x v="1"/>
    <n v="62.88"/>
    <x v="10"/>
    <n v="1"/>
    <n v="0"/>
    <n v="3"/>
  </r>
  <r>
    <s v="Roberto Czajkowski"/>
    <s v="6 Ludington Lane"/>
    <x v="1"/>
    <x v="1"/>
    <n v="33.979999999999997"/>
    <x v="4"/>
    <n v="1"/>
    <n v="1"/>
    <n v="6"/>
  </r>
  <r>
    <s v="Roberto Czajkowski"/>
    <s v="6 Ludington Lane"/>
    <x v="1"/>
    <x v="1"/>
    <n v="33.979999999999997"/>
    <x v="7"/>
    <n v="1"/>
    <n v="0"/>
    <n v="6"/>
  </r>
  <r>
    <s v="Roberto Czajkowski"/>
    <s v="6 Ludington Lane"/>
    <x v="1"/>
    <x v="1"/>
    <n v="33.979999999999997"/>
    <x v="8"/>
    <n v="1"/>
    <n v="0"/>
    <n v="6"/>
  </r>
  <r>
    <s v="Roberto Czajkowski"/>
    <s v="6 Ludington Lane"/>
    <x v="1"/>
    <x v="1"/>
    <n v="33.979999999999997"/>
    <x v="9"/>
    <n v="1"/>
    <n v="0"/>
    <n v="6"/>
  </r>
  <r>
    <s v="Roberto Czajkowski"/>
    <s v="6 Ludington Lane"/>
    <x v="1"/>
    <x v="1"/>
    <n v="33.979999999999997"/>
    <x v="10"/>
    <n v="1"/>
    <n v="0"/>
    <n v="6"/>
  </r>
  <r>
    <s v="Roberto Czajkowski"/>
    <s v="6 Ludington Lane"/>
    <x v="1"/>
    <x v="1"/>
    <n v="33.979999999999997"/>
    <x v="11"/>
    <n v="1"/>
    <n v="0"/>
    <n v="6"/>
  </r>
  <r>
    <s v="Shamus Seleway"/>
    <s v="745 Oriole Place"/>
    <x v="1"/>
    <x v="1"/>
    <n v="42.48"/>
    <x v="4"/>
    <n v="1"/>
    <n v="1"/>
    <n v="6"/>
  </r>
  <r>
    <s v="Shamus Seleway"/>
    <s v="745 Oriole Place"/>
    <x v="1"/>
    <x v="1"/>
    <n v="42.48"/>
    <x v="7"/>
    <n v="1"/>
    <n v="0"/>
    <n v="6"/>
  </r>
  <r>
    <s v="Shamus Seleway"/>
    <s v="745 Oriole Place"/>
    <x v="1"/>
    <x v="1"/>
    <n v="42.48"/>
    <x v="8"/>
    <n v="1"/>
    <n v="0"/>
    <n v="6"/>
  </r>
  <r>
    <s v="Shamus Seleway"/>
    <s v="745 Oriole Place"/>
    <x v="1"/>
    <x v="1"/>
    <n v="42.48"/>
    <x v="9"/>
    <n v="1"/>
    <n v="0"/>
    <n v="6"/>
  </r>
  <r>
    <s v="Shamus Seleway"/>
    <s v="745 Oriole Place"/>
    <x v="1"/>
    <x v="1"/>
    <n v="42.48"/>
    <x v="10"/>
    <n v="1"/>
    <n v="0"/>
    <n v="6"/>
  </r>
  <r>
    <s v="Shamus Seleway"/>
    <s v="745 Oriole Place"/>
    <x v="1"/>
    <x v="1"/>
    <n v="42.48"/>
    <x v="11"/>
    <n v="1"/>
    <n v="0"/>
    <n v="6"/>
  </r>
  <r>
    <s v="Shantee Pargeter"/>
    <s v="213 Duke Parkway"/>
    <x v="1"/>
    <x v="1"/>
    <n v="5.78"/>
    <x v="4"/>
    <n v="1"/>
    <n v="1"/>
    <n v="6"/>
  </r>
  <r>
    <s v="Shantee Pargeter"/>
    <s v="213 Duke Parkway"/>
    <x v="1"/>
    <x v="1"/>
    <n v="5.78"/>
    <x v="7"/>
    <n v="1"/>
    <n v="0"/>
    <n v="6"/>
  </r>
  <r>
    <s v="Shantee Pargeter"/>
    <s v="213 Duke Parkway"/>
    <x v="1"/>
    <x v="1"/>
    <n v="5.78"/>
    <x v="8"/>
    <n v="1"/>
    <n v="0"/>
    <n v="6"/>
  </r>
  <r>
    <s v="Shantee Pargeter"/>
    <s v="213 Duke Parkway"/>
    <x v="1"/>
    <x v="1"/>
    <n v="5.78"/>
    <x v="9"/>
    <n v="1"/>
    <n v="0"/>
    <n v="6"/>
  </r>
  <r>
    <s v="Shantee Pargeter"/>
    <s v="213 Duke Parkway"/>
    <x v="1"/>
    <x v="1"/>
    <n v="5.78"/>
    <x v="10"/>
    <n v="1"/>
    <n v="0"/>
    <n v="6"/>
  </r>
  <r>
    <s v="Shantee Pargeter"/>
    <s v="213 Duke Parkway"/>
    <x v="1"/>
    <x v="1"/>
    <n v="55.23"/>
    <x v="11"/>
    <n v="1"/>
    <n v="0"/>
    <n v="6"/>
  </r>
  <r>
    <s v="Shawn Gaw"/>
    <s v="6 Pawling Plaza"/>
    <x v="1"/>
    <x v="2"/>
    <n v="41.91"/>
    <x v="0"/>
    <n v="1"/>
    <n v="1"/>
    <n v="2"/>
  </r>
  <r>
    <s v="Shawn Gaw"/>
    <s v="6 Pawling Plaza"/>
    <x v="1"/>
    <x v="2"/>
    <n v="41.91"/>
    <x v="1"/>
    <n v="1"/>
    <n v="0"/>
    <n v="2"/>
  </r>
  <r>
    <s v="Skipton Phoebe"/>
    <s v="58 Independence Terrace"/>
    <x v="1"/>
    <x v="1"/>
    <n v="55.22"/>
    <x v="4"/>
    <n v="1"/>
    <n v="1"/>
    <n v="6"/>
  </r>
  <r>
    <s v="Skipton Phoebe"/>
    <s v="58 Independence Terrace"/>
    <x v="1"/>
    <x v="1"/>
    <n v="55.22"/>
    <x v="7"/>
    <n v="1"/>
    <n v="0"/>
    <n v="6"/>
  </r>
  <r>
    <s v="Skipton Phoebe"/>
    <s v="58 Independence Terrace"/>
    <x v="1"/>
    <x v="1"/>
    <n v="55.22"/>
    <x v="8"/>
    <n v="1"/>
    <n v="0"/>
    <n v="6"/>
  </r>
  <r>
    <s v="Skipton Phoebe"/>
    <s v="58 Independence Terrace"/>
    <x v="1"/>
    <x v="1"/>
    <n v="55.22"/>
    <x v="9"/>
    <n v="1"/>
    <n v="0"/>
    <n v="6"/>
  </r>
  <r>
    <s v="Skipton Phoebe"/>
    <s v="58 Independence Terrace"/>
    <x v="1"/>
    <x v="1"/>
    <n v="55.22"/>
    <x v="10"/>
    <n v="1"/>
    <n v="0"/>
    <n v="6"/>
  </r>
  <r>
    <s v="Skipton Phoebe"/>
    <s v="58 Independence Terrace"/>
    <x v="1"/>
    <x v="1"/>
    <n v="55.23"/>
    <x v="11"/>
    <n v="1"/>
    <n v="0"/>
    <n v="6"/>
  </r>
  <r>
    <s v="Stillmann Buncombe"/>
    <s v="956 Dixon Terrace"/>
    <x v="1"/>
    <x v="1"/>
    <n v="114.73"/>
    <x v="8"/>
    <n v="1"/>
    <n v="1"/>
    <n v="4"/>
  </r>
  <r>
    <s v="Stillmann Buncombe"/>
    <s v="956 Dixon Terrace"/>
    <x v="1"/>
    <x v="1"/>
    <n v="29.73"/>
    <x v="9"/>
    <n v="1"/>
    <n v="0"/>
    <n v="4"/>
  </r>
  <r>
    <s v="Stillmann Buncombe"/>
    <s v="956 Dixon Terrace"/>
    <x v="1"/>
    <x v="1"/>
    <n v="29.73"/>
    <x v="10"/>
    <n v="1"/>
    <n v="0"/>
    <n v="4"/>
  </r>
  <r>
    <s v="Stillmann Buncombe"/>
    <s v="956 Dixon Terrace"/>
    <x v="1"/>
    <x v="1"/>
    <n v="49.56"/>
    <x v="11"/>
    <n v="1"/>
    <n v="0"/>
    <n v="4"/>
  </r>
  <r>
    <s v="Teriann Kear"/>
    <s v="66 Burrows Drive"/>
    <x v="1"/>
    <x v="1"/>
    <n v="39.54"/>
    <x v="8"/>
    <n v="1"/>
    <n v="1"/>
    <n v="4"/>
  </r>
  <r>
    <s v="Teriann Kear"/>
    <s v="66 Burrows Drive"/>
    <x v="1"/>
    <x v="1"/>
    <n v="39.54"/>
    <x v="9"/>
    <n v="1"/>
    <n v="0"/>
    <n v="4"/>
  </r>
  <r>
    <s v="Teriann Kear"/>
    <s v="66 Burrows Drive"/>
    <x v="1"/>
    <x v="1"/>
    <n v="39.54"/>
    <x v="10"/>
    <n v="1"/>
    <n v="0"/>
    <n v="4"/>
  </r>
  <r>
    <s v="Teriann Kear"/>
    <s v="66 Burrows Drive"/>
    <x v="1"/>
    <x v="1"/>
    <n v="39.659999999999997"/>
    <x v="11"/>
    <n v="1"/>
    <n v="0"/>
    <n v="4"/>
  </r>
  <r>
    <s v="Ursula Mateja"/>
    <s v="63825 Northland Terrace"/>
    <x v="1"/>
    <x v="1"/>
    <n v="56.7"/>
    <x v="6"/>
    <n v="1"/>
    <n v="1"/>
    <n v="12"/>
  </r>
  <r>
    <s v="Ursula Mateja"/>
    <s v="63825 Northland Terrace"/>
    <x v="1"/>
    <x v="1"/>
    <n v="56.7"/>
    <x v="5"/>
    <n v="1"/>
    <n v="0"/>
    <n v="12"/>
  </r>
  <r>
    <s v="Ursula Mateja"/>
    <s v="63825 Northland Terrace"/>
    <x v="1"/>
    <x v="1"/>
    <n v="56.7"/>
    <x v="3"/>
    <n v="1"/>
    <n v="0"/>
    <n v="12"/>
  </r>
  <r>
    <s v="Ursula Mateja"/>
    <s v="63825 Northland Terrace"/>
    <x v="1"/>
    <x v="1"/>
    <n v="56.7"/>
    <x v="0"/>
    <n v="1"/>
    <n v="0"/>
    <n v="12"/>
  </r>
  <r>
    <s v="Ursula Mateja"/>
    <s v="63825 Northland Terrace"/>
    <x v="1"/>
    <x v="1"/>
    <n v="56.7"/>
    <x v="1"/>
    <n v="1"/>
    <n v="0"/>
    <n v="12"/>
  </r>
  <r>
    <s v="Ursula Mateja"/>
    <s v="63825 Northland Terrace"/>
    <x v="1"/>
    <x v="1"/>
    <n v="56.7"/>
    <x v="2"/>
    <n v="1"/>
    <n v="0"/>
    <n v="12"/>
  </r>
  <r>
    <s v="Ursula Mateja"/>
    <s v="63825 Northland Terrace"/>
    <x v="1"/>
    <x v="1"/>
    <n v="56.7"/>
    <x v="4"/>
    <n v="1"/>
    <n v="0"/>
    <n v="12"/>
  </r>
  <r>
    <s v="Ursula Mateja"/>
    <s v="63825 Northland Terrace"/>
    <x v="1"/>
    <x v="1"/>
    <n v="56.7"/>
    <x v="7"/>
    <n v="1"/>
    <n v="0"/>
    <n v="12"/>
  </r>
  <r>
    <s v="Ursula Mateja"/>
    <s v="63825 Northland Terrace"/>
    <x v="1"/>
    <x v="1"/>
    <n v="56.7"/>
    <x v="8"/>
    <n v="1"/>
    <n v="0"/>
    <n v="12"/>
  </r>
  <r>
    <s v="Ursula Mateja"/>
    <s v="63825 Northland Terrace"/>
    <x v="1"/>
    <x v="1"/>
    <n v="56.7"/>
    <x v="9"/>
    <n v="1"/>
    <n v="0"/>
    <n v="12"/>
  </r>
  <r>
    <s v="Ursula Mateja"/>
    <s v="63825 Northland Terrace"/>
    <x v="1"/>
    <x v="1"/>
    <n v="56.7"/>
    <x v="10"/>
    <n v="1"/>
    <n v="0"/>
    <n v="12"/>
  </r>
  <r>
    <s v="Ursula Mateja"/>
    <s v="63825 Northland Terrace"/>
    <x v="1"/>
    <x v="1"/>
    <n v="57.75"/>
    <x v="11"/>
    <n v="1"/>
    <n v="0"/>
    <n v="12"/>
  </r>
  <r>
    <s v="Wakefield Storry"/>
    <s v="70343 Vidon Trail"/>
    <x v="1"/>
    <x v="1"/>
    <n v="57.75"/>
    <x v="4"/>
    <n v="1"/>
    <n v="1"/>
    <n v="6"/>
  </r>
  <r>
    <s v="Wakefield Storry"/>
    <s v="70343 Vidon Trail"/>
    <x v="1"/>
    <x v="1"/>
    <n v="57.75"/>
    <x v="7"/>
    <n v="1"/>
    <n v="0"/>
    <n v="6"/>
  </r>
  <r>
    <s v="Wakefield Storry"/>
    <s v="70343 Vidon Trail"/>
    <x v="1"/>
    <x v="1"/>
    <n v="57.75"/>
    <x v="8"/>
    <n v="1"/>
    <n v="0"/>
    <n v="6"/>
  </r>
  <r>
    <s v="Wakefield Storry"/>
    <s v="70343 Vidon Trail"/>
    <x v="1"/>
    <x v="1"/>
    <n v="57.75"/>
    <x v="9"/>
    <n v="1"/>
    <n v="0"/>
    <n v="6"/>
  </r>
  <r>
    <s v="Wakefield Storry"/>
    <s v="70343 Vidon Trail"/>
    <x v="1"/>
    <x v="1"/>
    <n v="57.75"/>
    <x v="10"/>
    <n v="1"/>
    <n v="0"/>
    <n v="6"/>
  </r>
  <r>
    <s v="Wakefield Storry"/>
    <s v="70343 Vidon Trail"/>
    <x v="1"/>
    <x v="1"/>
    <n v="59.45"/>
    <x v="11"/>
    <n v="1"/>
    <n v="0"/>
    <n v="6"/>
  </r>
  <r>
    <s v="Yanaton Colnett"/>
    <s v="70 Ludington Alley"/>
    <x v="1"/>
    <x v="1"/>
    <n v="39.47"/>
    <x v="9"/>
    <n v="1"/>
    <n v="1"/>
    <n v="3"/>
  </r>
  <r>
    <s v="Yanaton Colnett"/>
    <s v="70 Ludington Alley"/>
    <x v="1"/>
    <x v="1"/>
    <n v="39.47"/>
    <x v="10"/>
    <n v="1"/>
    <n v="0"/>
    <n v="3"/>
  </r>
  <r>
    <s v="Yanaton Colnett"/>
    <s v="70 Ludington Alley"/>
    <x v="1"/>
    <x v="1"/>
    <n v="39.47"/>
    <x v="11"/>
    <n v="1"/>
    <n v="0"/>
    <n v="3"/>
  </r>
  <r>
    <s v="Yvonne Dennison"/>
    <s v="16097 Buena Vista Terrace"/>
    <x v="1"/>
    <x v="1"/>
    <n v="33.979999999999997"/>
    <x v="2"/>
    <n v="1"/>
    <n v="1"/>
    <n v="7"/>
  </r>
  <r>
    <s v="Yvonne Dennison"/>
    <s v="16097 Buena Vista Terrace"/>
    <x v="1"/>
    <x v="1"/>
    <n v="33.979999999999997"/>
    <x v="4"/>
    <n v="1"/>
    <n v="0"/>
    <n v="7"/>
  </r>
  <r>
    <s v="Yvonne Dennison"/>
    <s v="16097 Buena Vista Terrace"/>
    <x v="1"/>
    <x v="1"/>
    <n v="33.979999999999997"/>
    <x v="7"/>
    <n v="1"/>
    <n v="0"/>
    <n v="7"/>
  </r>
  <r>
    <s v="Yvonne Dennison"/>
    <s v="16097 Buena Vista Terrace"/>
    <x v="1"/>
    <x v="1"/>
    <n v="33.979999999999997"/>
    <x v="8"/>
    <n v="1"/>
    <n v="0"/>
    <n v="7"/>
  </r>
  <r>
    <s v="Yvonne Dennison"/>
    <s v="16097 Buena Vista Terrace"/>
    <x v="1"/>
    <x v="1"/>
    <n v="33.979999999999997"/>
    <x v="9"/>
    <n v="1"/>
    <n v="0"/>
    <n v="7"/>
  </r>
  <r>
    <s v="Yvonne Dennison"/>
    <s v="16097 Buena Vista Terrace"/>
    <x v="1"/>
    <x v="1"/>
    <n v="33.979999999999997"/>
    <x v="10"/>
    <n v="1"/>
    <n v="0"/>
    <n v="7"/>
  </r>
  <r>
    <s v="Yvonne Dennison"/>
    <s v="16097 Buena Vista Terrace"/>
    <x v="1"/>
    <x v="1"/>
    <n v="27"/>
    <x v="11"/>
    <n v="1"/>
    <n v="0"/>
    <n v="7"/>
  </r>
  <r>
    <s v="Barri Hasloch"/>
    <s v="76980 Brentwood Street"/>
    <x v="2"/>
    <x v="3"/>
    <n v="5.0999999999999996"/>
    <x v="6"/>
    <n v="1"/>
    <n v="1"/>
    <n v="7"/>
  </r>
  <r>
    <s v="Barri Hasloch"/>
    <s v="76980 Brentwood Street"/>
    <x v="2"/>
    <x v="3"/>
    <n v="5.0999999999999996"/>
    <x v="5"/>
    <n v="1"/>
    <n v="0"/>
    <n v="7"/>
  </r>
  <r>
    <s v="Barri Hasloch"/>
    <s v="76980 Brentwood Street"/>
    <x v="2"/>
    <x v="3"/>
    <n v="5.0999999999999996"/>
    <x v="3"/>
    <n v="1"/>
    <n v="0"/>
    <n v="7"/>
  </r>
  <r>
    <s v="Barri Hasloch"/>
    <s v="76980 Brentwood Street"/>
    <x v="2"/>
    <x v="3"/>
    <n v="5.0999999999999996"/>
    <x v="0"/>
    <n v="1"/>
    <n v="0"/>
    <n v="7"/>
  </r>
  <r>
    <s v="Barri Hasloch"/>
    <s v="76980 Brentwood Street"/>
    <x v="2"/>
    <x v="3"/>
    <n v="5.0999999999999996"/>
    <x v="1"/>
    <n v="1"/>
    <n v="0"/>
    <n v="7"/>
  </r>
  <r>
    <s v="Barri Hasloch"/>
    <s v="76980 Brentwood Street"/>
    <x v="2"/>
    <x v="3"/>
    <n v="5.0999999999999996"/>
    <x v="2"/>
    <n v="1"/>
    <n v="0"/>
    <n v="7"/>
  </r>
  <r>
    <s v="Barri Hasloch"/>
    <s v="76980 Brentwood Street"/>
    <x v="2"/>
    <x v="3"/>
    <n v="5.0999999999999996"/>
    <x v="4"/>
    <n v="1"/>
    <n v="0"/>
    <n v="7"/>
  </r>
  <r>
    <s v="Chrissie Scotchford"/>
    <s v="2260 Burrows Pass"/>
    <x v="2"/>
    <x v="3"/>
    <n v="5.0999999999999996"/>
    <x v="6"/>
    <n v="1"/>
    <n v="1"/>
    <n v="7"/>
  </r>
  <r>
    <s v="Chrissie Scotchford"/>
    <s v="2260 Burrows Pass"/>
    <x v="2"/>
    <x v="3"/>
    <n v="5.0999999999999996"/>
    <x v="5"/>
    <n v="1"/>
    <n v="0"/>
    <n v="7"/>
  </r>
  <r>
    <s v="Chrissie Scotchford"/>
    <s v="2260 Burrows Pass"/>
    <x v="2"/>
    <x v="3"/>
    <n v="5.0999999999999996"/>
    <x v="3"/>
    <n v="1"/>
    <n v="0"/>
    <n v="7"/>
  </r>
  <r>
    <s v="Chrissie Scotchford"/>
    <s v="2260 Burrows Pass"/>
    <x v="2"/>
    <x v="3"/>
    <n v="5.0999999999999996"/>
    <x v="0"/>
    <n v="1"/>
    <n v="0"/>
    <n v="7"/>
  </r>
  <r>
    <s v="Chrissie Scotchford"/>
    <s v="2260 Burrows Pass"/>
    <x v="2"/>
    <x v="3"/>
    <n v="5.0999999999999996"/>
    <x v="1"/>
    <n v="1"/>
    <n v="0"/>
    <n v="7"/>
  </r>
  <r>
    <s v="Chrissie Scotchford"/>
    <s v="2260 Burrows Pass"/>
    <x v="2"/>
    <x v="3"/>
    <n v="5.0999999999999996"/>
    <x v="2"/>
    <n v="1"/>
    <n v="0"/>
    <n v="7"/>
  </r>
  <r>
    <s v="Chrissie Scotchford"/>
    <s v="2260 Burrows Pass"/>
    <x v="2"/>
    <x v="3"/>
    <n v="5.0999999999999996"/>
    <x v="4"/>
    <n v="1"/>
    <n v="0"/>
    <n v="7"/>
  </r>
  <r>
    <s v="Merna Hof"/>
    <s v="5264 Oriole Park"/>
    <x v="2"/>
    <x v="3"/>
    <n v="5.0999999999999996"/>
    <x v="5"/>
    <n v="1"/>
    <n v="1"/>
    <n v="6"/>
  </r>
  <r>
    <s v="Merna Hof"/>
    <s v="5264 Oriole Park"/>
    <x v="2"/>
    <x v="3"/>
    <n v="5.0999999999999996"/>
    <x v="3"/>
    <n v="1"/>
    <n v="0"/>
    <n v="6"/>
  </r>
  <r>
    <s v="Merna Hof"/>
    <s v="5264 Oriole Park"/>
    <x v="2"/>
    <x v="3"/>
    <n v="5.0999999999999996"/>
    <x v="0"/>
    <n v="1"/>
    <n v="0"/>
    <n v="6"/>
  </r>
  <r>
    <s v="Merna Hof"/>
    <s v="5264 Oriole Park"/>
    <x v="2"/>
    <x v="3"/>
    <n v="5.0999999999999996"/>
    <x v="1"/>
    <n v="1"/>
    <n v="0"/>
    <n v="6"/>
  </r>
  <r>
    <s v="Merna Hof"/>
    <s v="5264 Oriole Park"/>
    <x v="2"/>
    <x v="3"/>
    <n v="5.0999999999999996"/>
    <x v="2"/>
    <n v="1"/>
    <n v="0"/>
    <n v="6"/>
  </r>
  <r>
    <s v="Merna Hof"/>
    <s v="5264 Oriole Park"/>
    <x v="2"/>
    <x v="3"/>
    <n v="5.0999999999999996"/>
    <x v="4"/>
    <n v="1"/>
    <n v="0"/>
    <n v="6"/>
  </r>
  <r>
    <s v="Ade Phonix"/>
    <s v="8 Elgar Junction"/>
    <x v="3"/>
    <x v="4"/>
    <n v="38.61"/>
    <x v="4"/>
    <n v="1"/>
    <n v="1"/>
    <n v="1"/>
  </r>
  <r>
    <s v="Alberik Cocks"/>
    <s v="66972 Nancy Hill"/>
    <x v="3"/>
    <x v="5"/>
    <n v="8.5"/>
    <x v="6"/>
    <n v="1"/>
    <n v="1"/>
    <n v="7"/>
  </r>
  <r>
    <s v="Alberik Cocks"/>
    <s v="66972 Nancy Hill"/>
    <x v="3"/>
    <x v="5"/>
    <n v="8.5"/>
    <x v="5"/>
    <n v="1"/>
    <n v="0"/>
    <n v="7"/>
  </r>
  <r>
    <s v="Alberik Cocks"/>
    <s v="66972 Nancy Hill"/>
    <x v="3"/>
    <x v="5"/>
    <n v="8.5"/>
    <x v="3"/>
    <n v="1"/>
    <n v="0"/>
    <n v="7"/>
  </r>
  <r>
    <s v="Alberik Cocks"/>
    <s v="66972 Nancy Hill"/>
    <x v="3"/>
    <x v="5"/>
    <n v="8.5"/>
    <x v="0"/>
    <n v="1"/>
    <n v="0"/>
    <n v="7"/>
  </r>
  <r>
    <s v="Alberik Cocks"/>
    <s v="66972 Nancy Hill"/>
    <x v="3"/>
    <x v="5"/>
    <n v="8.5"/>
    <x v="1"/>
    <n v="1"/>
    <n v="0"/>
    <n v="7"/>
  </r>
  <r>
    <s v="Alberik Cocks"/>
    <s v="66972 Nancy Hill"/>
    <x v="3"/>
    <x v="5"/>
    <n v="8.5"/>
    <x v="2"/>
    <n v="1"/>
    <n v="0"/>
    <n v="7"/>
  </r>
  <r>
    <s v="Alberik Cocks"/>
    <s v="66972 Nancy Hill"/>
    <x v="3"/>
    <x v="5"/>
    <n v="8.5"/>
    <x v="4"/>
    <n v="1"/>
    <n v="0"/>
    <n v="7"/>
  </r>
  <r>
    <s v="Albie Hampshire"/>
    <s v="026 Golf View Circle"/>
    <x v="3"/>
    <x v="5"/>
    <n v="42.48"/>
    <x v="4"/>
    <n v="1"/>
    <n v="1"/>
    <n v="1"/>
  </r>
  <r>
    <s v="Alfy Folder"/>
    <s v="892 Sheridan Avenue"/>
    <x v="3"/>
    <x v="5"/>
    <n v="50.56"/>
    <x v="6"/>
    <n v="1"/>
    <n v="1"/>
    <n v="4"/>
  </r>
  <r>
    <s v="Alfy Folder"/>
    <s v="892 Sheridan Avenue"/>
    <x v="3"/>
    <x v="5"/>
    <n v="50.56"/>
    <x v="5"/>
    <n v="1"/>
    <n v="0"/>
    <n v="4"/>
  </r>
  <r>
    <s v="Alfy Folder"/>
    <s v="892 Sheridan Avenue"/>
    <x v="3"/>
    <x v="5"/>
    <n v="50.56"/>
    <x v="3"/>
    <n v="1"/>
    <n v="0"/>
    <n v="4"/>
  </r>
  <r>
    <s v="Alfy Folder"/>
    <s v="892 Sheridan Avenue"/>
    <x v="3"/>
    <x v="5"/>
    <n v="50.56"/>
    <x v="0"/>
    <n v="1"/>
    <n v="0"/>
    <n v="4"/>
  </r>
  <r>
    <s v="Arlena Sandey"/>
    <s v="60 Boyd Avenue"/>
    <x v="3"/>
    <x v="4"/>
    <n v="49.13"/>
    <x v="2"/>
    <n v="1"/>
    <n v="1"/>
    <n v="2"/>
  </r>
  <r>
    <s v="Arlena Sandey"/>
    <s v="60 Boyd Avenue"/>
    <x v="3"/>
    <x v="4"/>
    <n v="49.13"/>
    <x v="4"/>
    <n v="1"/>
    <n v="0"/>
    <n v="2"/>
  </r>
  <r>
    <s v="Aura Bartalot"/>
    <s v="3 Katie Street"/>
    <x v="3"/>
    <x v="5"/>
    <n v="33.979999999999997"/>
    <x v="0"/>
    <n v="1"/>
    <n v="1"/>
    <n v="4"/>
  </r>
  <r>
    <s v="Aura Bartalot"/>
    <s v="3 Katie Street"/>
    <x v="3"/>
    <x v="5"/>
    <n v="33.979999999999997"/>
    <x v="1"/>
    <n v="1"/>
    <n v="0"/>
    <n v="4"/>
  </r>
  <r>
    <s v="Aura Bartalot"/>
    <s v="3 Katie Street"/>
    <x v="3"/>
    <x v="5"/>
    <n v="33.979999999999997"/>
    <x v="2"/>
    <n v="1"/>
    <n v="0"/>
    <n v="4"/>
  </r>
  <r>
    <s v="Aura Bartalot"/>
    <s v="3 Katie Street"/>
    <x v="3"/>
    <x v="5"/>
    <n v="33.979999999999997"/>
    <x v="4"/>
    <n v="1"/>
    <n v="0"/>
    <n v="4"/>
  </r>
  <r>
    <s v="Beret Manston"/>
    <s v="50 Toban Lane"/>
    <x v="3"/>
    <x v="5"/>
    <n v="59.45"/>
    <x v="4"/>
    <n v="1"/>
    <n v="1"/>
    <n v="1"/>
  </r>
  <r>
    <s v="Berty Ouslem"/>
    <s v="8 Cody Street"/>
    <x v="3"/>
    <x v="4"/>
    <n v="8.5"/>
    <x v="2"/>
    <n v="1"/>
    <n v="1"/>
    <n v="2"/>
  </r>
  <r>
    <s v="Berty Ouslem"/>
    <s v="8 Cody Street"/>
    <x v="3"/>
    <x v="4"/>
    <n v="8.5"/>
    <x v="4"/>
    <n v="1"/>
    <n v="0"/>
    <n v="2"/>
  </r>
  <r>
    <s v="Bobbee Taffe"/>
    <s v="332 Cascade Alley"/>
    <x v="3"/>
    <x v="5"/>
    <n v="72.23"/>
    <x v="2"/>
    <n v="1"/>
    <n v="1"/>
    <n v="2"/>
  </r>
  <r>
    <s v="Bobbee Taffe"/>
    <s v="332 Cascade Alley"/>
    <x v="3"/>
    <x v="5"/>
    <n v="72.23"/>
    <x v="4"/>
    <n v="1"/>
    <n v="0"/>
    <n v="2"/>
  </r>
  <r>
    <s v="Broddy Canfer"/>
    <s v="7658 Northport Center"/>
    <x v="3"/>
    <x v="5"/>
    <n v="25.47"/>
    <x v="4"/>
    <n v="1"/>
    <n v="1"/>
    <n v="1"/>
  </r>
  <r>
    <s v="Broderick MacNeill"/>
    <s v="4 Holy Cross Plaza"/>
    <x v="3"/>
    <x v="4"/>
    <n v="67.95"/>
    <x v="2"/>
    <n v="1"/>
    <n v="1"/>
    <n v="2"/>
  </r>
  <r>
    <s v="Broderick MacNeill"/>
    <s v="4 Holy Cross Plaza"/>
    <x v="3"/>
    <x v="4"/>
    <n v="67.95"/>
    <x v="4"/>
    <n v="1"/>
    <n v="0"/>
    <n v="2"/>
  </r>
  <r>
    <s v="Chaddie Capp"/>
    <s v="9 Lawn Point"/>
    <x v="3"/>
    <x v="5"/>
    <n v="59.45"/>
    <x v="0"/>
    <n v="1"/>
    <n v="1"/>
    <n v="4"/>
  </r>
  <r>
    <s v="Chaddie Capp"/>
    <s v="9 Lawn Point"/>
    <x v="3"/>
    <x v="5"/>
    <n v="59.45"/>
    <x v="1"/>
    <n v="1"/>
    <n v="0"/>
    <n v="4"/>
  </r>
  <r>
    <s v="Chaddie Capp"/>
    <s v="9 Lawn Point"/>
    <x v="3"/>
    <x v="5"/>
    <n v="59.45"/>
    <x v="2"/>
    <n v="1"/>
    <n v="0"/>
    <n v="4"/>
  </r>
  <r>
    <s v="Chaddie Capp"/>
    <s v="9 Lawn Point"/>
    <x v="3"/>
    <x v="5"/>
    <n v="59.45"/>
    <x v="4"/>
    <n v="1"/>
    <n v="0"/>
    <n v="4"/>
  </r>
  <r>
    <s v="Christoper Milington"/>
    <s v="8465 Superior Court"/>
    <x v="3"/>
    <x v="4"/>
    <n v="36.82"/>
    <x v="2"/>
    <n v="1"/>
    <n v="1"/>
    <n v="2"/>
  </r>
  <r>
    <s v="Christoper Milington"/>
    <s v="8465 Superior Court"/>
    <x v="3"/>
    <x v="4"/>
    <n v="36.82"/>
    <x v="4"/>
    <n v="1"/>
    <n v="0"/>
    <n v="2"/>
  </r>
  <r>
    <s v="Coleman Imore"/>
    <s v="50167 Hallows Trail"/>
    <x v="3"/>
    <x v="5"/>
    <n v="59.45"/>
    <x v="4"/>
    <n v="1"/>
    <n v="1"/>
    <n v="1"/>
  </r>
  <r>
    <s v="Cybill Wilfling"/>
    <s v="39694 Fisk Crossing"/>
    <x v="3"/>
    <x v="4"/>
    <n v="56.66"/>
    <x v="2"/>
    <n v="1"/>
    <n v="1"/>
    <n v="2"/>
  </r>
  <r>
    <s v="Cybill Wilfling"/>
    <s v="39694 Fisk Crossing"/>
    <x v="3"/>
    <x v="4"/>
    <n v="56.66"/>
    <x v="4"/>
    <n v="1"/>
    <n v="0"/>
    <n v="2"/>
  </r>
  <r>
    <s v="Dall Veighey"/>
    <s v="2 Northwestern Drive"/>
    <x v="3"/>
    <x v="5"/>
    <n v="42.48"/>
    <x v="5"/>
    <n v="1"/>
    <n v="1"/>
    <n v="6"/>
  </r>
  <r>
    <s v="Dall Veighey"/>
    <s v="2 Northwestern Drive"/>
    <x v="3"/>
    <x v="5"/>
    <n v="42.48"/>
    <x v="3"/>
    <n v="1"/>
    <n v="0"/>
    <n v="6"/>
  </r>
  <r>
    <s v="Dall Veighey"/>
    <s v="2 Northwestern Drive"/>
    <x v="3"/>
    <x v="5"/>
    <n v="42.48"/>
    <x v="0"/>
    <n v="1"/>
    <n v="0"/>
    <n v="6"/>
  </r>
  <r>
    <s v="Dall Veighey"/>
    <s v="2 Northwestern Drive"/>
    <x v="3"/>
    <x v="5"/>
    <n v="42.48"/>
    <x v="1"/>
    <n v="1"/>
    <n v="0"/>
    <n v="6"/>
  </r>
  <r>
    <s v="Dall Veighey"/>
    <s v="2 Northwestern Drive"/>
    <x v="3"/>
    <x v="5"/>
    <n v="42.48"/>
    <x v="2"/>
    <n v="1"/>
    <n v="0"/>
    <n v="6"/>
  </r>
  <r>
    <s v="Dall Veighey"/>
    <s v="2 Northwestern Drive"/>
    <x v="3"/>
    <x v="5"/>
    <n v="42.48"/>
    <x v="4"/>
    <n v="1"/>
    <n v="0"/>
    <n v="6"/>
  </r>
  <r>
    <s v="Daphne Stelfox"/>
    <s v="96906 Kinsman Junction"/>
    <x v="3"/>
    <x v="5"/>
    <n v="70.11"/>
    <x v="1"/>
    <n v="1"/>
    <n v="1"/>
    <n v="2"/>
  </r>
  <r>
    <s v="Daphne Stelfox"/>
    <s v="96906 Kinsman Junction"/>
    <x v="3"/>
    <x v="5"/>
    <n v="70.11"/>
    <x v="2"/>
    <n v="1"/>
    <n v="0"/>
    <n v="2"/>
  </r>
  <r>
    <s v="Dinny Strelitzer"/>
    <s v="715 Ramsey Center"/>
    <x v="3"/>
    <x v="5"/>
    <n v="42.5"/>
    <x v="4"/>
    <n v="1"/>
    <n v="1"/>
    <n v="1"/>
  </r>
  <r>
    <s v="Dyna Huyge"/>
    <s v="6 Bonner Point"/>
    <x v="3"/>
    <x v="5"/>
    <n v="53.99"/>
    <x v="0"/>
    <n v="1"/>
    <n v="1"/>
    <n v="1"/>
  </r>
  <r>
    <s v="Edin Avann"/>
    <s v="0452 Boyd Trail"/>
    <x v="3"/>
    <x v="5"/>
    <n v="50.95"/>
    <x v="5"/>
    <n v="1"/>
    <n v="1"/>
    <n v="6"/>
  </r>
  <r>
    <s v="Edin Avann"/>
    <s v="0452 Boyd Trail"/>
    <x v="3"/>
    <x v="5"/>
    <n v="50.95"/>
    <x v="3"/>
    <n v="1"/>
    <n v="0"/>
    <n v="6"/>
  </r>
  <r>
    <s v="Edin Avann"/>
    <s v="0452 Boyd Trail"/>
    <x v="3"/>
    <x v="5"/>
    <n v="50.95"/>
    <x v="0"/>
    <n v="1"/>
    <n v="0"/>
    <n v="6"/>
  </r>
  <r>
    <s v="Edin Avann"/>
    <s v="0452 Boyd Trail"/>
    <x v="3"/>
    <x v="5"/>
    <n v="50.95"/>
    <x v="1"/>
    <n v="1"/>
    <n v="0"/>
    <n v="6"/>
  </r>
  <r>
    <s v="Edin Avann"/>
    <s v="0452 Boyd Trail"/>
    <x v="3"/>
    <x v="5"/>
    <n v="50.95"/>
    <x v="2"/>
    <n v="1"/>
    <n v="0"/>
    <n v="6"/>
  </r>
  <r>
    <s v="Edin Avann"/>
    <s v="0452 Boyd Trail"/>
    <x v="3"/>
    <x v="5"/>
    <n v="50.95"/>
    <x v="4"/>
    <n v="1"/>
    <n v="0"/>
    <n v="6"/>
  </r>
  <r>
    <s v="Edna Clowsley"/>
    <s v="65119 Mosinee Terrace"/>
    <x v="3"/>
    <x v="5"/>
    <n v="66.099999999999994"/>
    <x v="0"/>
    <n v="1"/>
    <n v="1"/>
    <n v="4"/>
  </r>
  <r>
    <s v="Edna Clowsley"/>
    <s v="65119 Mosinee Terrace"/>
    <x v="3"/>
    <x v="5"/>
    <n v="66.099999999999994"/>
    <x v="1"/>
    <n v="1"/>
    <n v="0"/>
    <n v="4"/>
  </r>
  <r>
    <s v="Edna Clowsley"/>
    <s v="65119 Mosinee Terrace"/>
    <x v="3"/>
    <x v="5"/>
    <n v="66.099999999999994"/>
    <x v="2"/>
    <n v="1"/>
    <n v="0"/>
    <n v="4"/>
  </r>
  <r>
    <s v="Edna Clowsley"/>
    <s v="65119 Mosinee Terrace"/>
    <x v="3"/>
    <x v="5"/>
    <n v="66.099999999999994"/>
    <x v="4"/>
    <n v="1"/>
    <n v="0"/>
    <n v="4"/>
  </r>
  <r>
    <s v="Ellissa Pedrazzi"/>
    <s v="368 Northport Point"/>
    <x v="3"/>
    <x v="4"/>
    <n v="70.52"/>
    <x v="4"/>
    <n v="1"/>
    <n v="1"/>
    <n v="1"/>
  </r>
  <r>
    <s v="Emelia Mompesson"/>
    <s v="0 Kingsford Court"/>
    <x v="3"/>
    <x v="5"/>
    <n v="8.4"/>
    <x v="3"/>
    <n v="1"/>
    <n v="1"/>
    <n v="5"/>
  </r>
  <r>
    <s v="Emelia Mompesson"/>
    <s v="0 Kingsford Court"/>
    <x v="3"/>
    <x v="5"/>
    <n v="8.4"/>
    <x v="0"/>
    <n v="1"/>
    <n v="0"/>
    <n v="5"/>
  </r>
  <r>
    <s v="Emelia Mompesson"/>
    <s v="0 Kingsford Court"/>
    <x v="3"/>
    <x v="5"/>
    <n v="8.4"/>
    <x v="1"/>
    <n v="1"/>
    <n v="0"/>
    <n v="5"/>
  </r>
  <r>
    <s v="Emelia Mompesson"/>
    <s v="0 Kingsford Court"/>
    <x v="3"/>
    <x v="5"/>
    <n v="8.4"/>
    <x v="2"/>
    <n v="1"/>
    <n v="0"/>
    <n v="5"/>
  </r>
  <r>
    <s v="Emelia Mompesson"/>
    <s v="0 Kingsford Court"/>
    <x v="3"/>
    <x v="5"/>
    <n v="8.4"/>
    <x v="4"/>
    <n v="1"/>
    <n v="0"/>
    <n v="5"/>
  </r>
  <r>
    <s v="Enriqueta Byrde"/>
    <s v="405 New Castle Park"/>
    <x v="3"/>
    <x v="5"/>
    <n v="39.47"/>
    <x v="4"/>
    <n v="1"/>
    <n v="1"/>
    <n v="1"/>
  </r>
  <r>
    <s v="Eugen McKevitt"/>
    <s v="8894 Algoma Pass"/>
    <x v="3"/>
    <x v="4"/>
    <n v="49.57"/>
    <x v="6"/>
    <n v="1"/>
    <n v="1"/>
    <n v="7"/>
  </r>
  <r>
    <s v="Eugen McKevitt"/>
    <s v="8894 Algoma Pass"/>
    <x v="3"/>
    <x v="4"/>
    <n v="49.57"/>
    <x v="5"/>
    <n v="1"/>
    <n v="0"/>
    <n v="7"/>
  </r>
  <r>
    <s v="Eugen McKevitt"/>
    <s v="8894 Algoma Pass"/>
    <x v="3"/>
    <x v="4"/>
    <n v="49.57"/>
    <x v="3"/>
    <n v="1"/>
    <n v="0"/>
    <n v="7"/>
  </r>
  <r>
    <s v="Eugen McKevitt"/>
    <s v="8894 Algoma Pass"/>
    <x v="3"/>
    <x v="4"/>
    <n v="49.57"/>
    <x v="0"/>
    <n v="1"/>
    <n v="0"/>
    <n v="7"/>
  </r>
  <r>
    <s v="Eugen McKevitt"/>
    <s v="8894 Algoma Pass"/>
    <x v="3"/>
    <x v="4"/>
    <n v="49.57"/>
    <x v="1"/>
    <n v="1"/>
    <n v="0"/>
    <n v="7"/>
  </r>
  <r>
    <s v="Eugen McKevitt"/>
    <s v="8894 Algoma Pass"/>
    <x v="3"/>
    <x v="4"/>
    <n v="49.57"/>
    <x v="2"/>
    <n v="1"/>
    <n v="0"/>
    <n v="7"/>
  </r>
  <r>
    <s v="Eugen McKevitt"/>
    <s v="8894 Algoma Pass"/>
    <x v="3"/>
    <x v="4"/>
    <n v="49.57"/>
    <x v="4"/>
    <n v="1"/>
    <n v="0"/>
    <n v="7"/>
  </r>
  <r>
    <s v="Ezmeralda Mariot"/>
    <s v="275 Becker Street"/>
    <x v="3"/>
    <x v="5"/>
    <n v="44.1"/>
    <x v="4"/>
    <n v="1"/>
    <n v="1"/>
    <n v="1"/>
  </r>
  <r>
    <s v="Faythe Steedman"/>
    <s v="81190 Cottonwood Junction"/>
    <x v="3"/>
    <x v="4"/>
    <n v="42.48"/>
    <x v="0"/>
    <n v="1"/>
    <n v="1"/>
    <n v="4"/>
  </r>
  <r>
    <s v="Faythe Steedman"/>
    <s v="81190 Cottonwood Junction"/>
    <x v="3"/>
    <x v="4"/>
    <n v="42.48"/>
    <x v="1"/>
    <n v="1"/>
    <n v="0"/>
    <n v="4"/>
  </r>
  <r>
    <s v="Faythe Steedman"/>
    <s v="81190 Cottonwood Junction"/>
    <x v="3"/>
    <x v="4"/>
    <n v="42.48"/>
    <x v="2"/>
    <n v="1"/>
    <n v="0"/>
    <n v="4"/>
  </r>
  <r>
    <s v="Faythe Steedman"/>
    <s v="81190 Cottonwood Junction"/>
    <x v="3"/>
    <x v="4"/>
    <n v="42.48"/>
    <x v="4"/>
    <n v="1"/>
    <n v="0"/>
    <n v="4"/>
  </r>
  <r>
    <s v="Fionna Yeldon"/>
    <s v="98 Dahle Trail"/>
    <x v="3"/>
    <x v="5"/>
    <n v="67.95"/>
    <x v="2"/>
    <n v="1"/>
    <n v="1"/>
    <n v="2"/>
  </r>
  <r>
    <s v="Fionna Yeldon"/>
    <s v="98 Dahle Trail"/>
    <x v="3"/>
    <x v="5"/>
    <n v="67.95"/>
    <x v="4"/>
    <n v="1"/>
    <n v="0"/>
    <n v="2"/>
  </r>
  <r>
    <s v="Francesca Lindeberg"/>
    <s v="653 5th Hill"/>
    <x v="3"/>
    <x v="5"/>
    <n v="41.5"/>
    <x v="6"/>
    <n v="1"/>
    <n v="1"/>
    <n v="7"/>
  </r>
  <r>
    <s v="Francesca Lindeberg"/>
    <s v="653 5th Hill"/>
    <x v="3"/>
    <x v="5"/>
    <n v="41.5"/>
    <x v="5"/>
    <n v="1"/>
    <n v="0"/>
    <n v="7"/>
  </r>
  <r>
    <s v="Francesca Lindeberg"/>
    <s v="653 5th Hill"/>
    <x v="3"/>
    <x v="5"/>
    <n v="41.5"/>
    <x v="3"/>
    <n v="1"/>
    <n v="0"/>
    <n v="7"/>
  </r>
  <r>
    <s v="Francesca Lindeberg"/>
    <s v="653 5th Hill"/>
    <x v="3"/>
    <x v="5"/>
    <n v="41.5"/>
    <x v="0"/>
    <n v="1"/>
    <n v="0"/>
    <n v="7"/>
  </r>
  <r>
    <s v="Francesca Lindeberg"/>
    <s v="653 5th Hill"/>
    <x v="3"/>
    <x v="5"/>
    <n v="41.5"/>
    <x v="1"/>
    <n v="1"/>
    <n v="0"/>
    <n v="7"/>
  </r>
  <r>
    <s v="Francesca Lindeberg"/>
    <s v="653 5th Hill"/>
    <x v="3"/>
    <x v="5"/>
    <n v="41.5"/>
    <x v="2"/>
    <n v="1"/>
    <n v="0"/>
    <n v="7"/>
  </r>
  <r>
    <s v="Francesca Lindeberg"/>
    <s v="653 5th Hill"/>
    <x v="3"/>
    <x v="5"/>
    <n v="41.5"/>
    <x v="4"/>
    <n v="1"/>
    <n v="0"/>
    <n v="7"/>
  </r>
  <r>
    <s v="Frederico Bulled"/>
    <s v="19006 Jay Terrace"/>
    <x v="3"/>
    <x v="5"/>
    <n v="38.229999999999997"/>
    <x v="2"/>
    <n v="1"/>
    <n v="1"/>
    <n v="2"/>
  </r>
  <r>
    <s v="Frederico Bulled"/>
    <s v="19006 Jay Terrace"/>
    <x v="3"/>
    <x v="5"/>
    <n v="38.229999999999997"/>
    <x v="4"/>
    <n v="1"/>
    <n v="0"/>
    <n v="2"/>
  </r>
  <r>
    <s v="Frederigo Elwin"/>
    <s v="78367 Fairfield Road"/>
    <x v="3"/>
    <x v="5"/>
    <n v="33.979999999999997"/>
    <x v="0"/>
    <n v="1"/>
    <n v="1"/>
    <n v="4"/>
  </r>
  <r>
    <s v="Frederigo Elwin"/>
    <s v="78367 Fairfield Road"/>
    <x v="3"/>
    <x v="5"/>
    <n v="33.979999999999997"/>
    <x v="1"/>
    <n v="1"/>
    <n v="0"/>
    <n v="4"/>
  </r>
  <r>
    <s v="Frederigo Elwin"/>
    <s v="78367 Fairfield Road"/>
    <x v="3"/>
    <x v="5"/>
    <n v="33.979999999999997"/>
    <x v="2"/>
    <n v="1"/>
    <n v="0"/>
    <n v="4"/>
  </r>
  <r>
    <s v="Frederigo Elwin"/>
    <s v="78367 Fairfield Road"/>
    <x v="3"/>
    <x v="5"/>
    <n v="33.979999999999997"/>
    <x v="4"/>
    <n v="1"/>
    <n v="0"/>
    <n v="4"/>
  </r>
  <r>
    <s v="Germain Eleshenar"/>
    <s v="909 Corry Circle"/>
    <x v="3"/>
    <x v="5"/>
    <n v="50.98"/>
    <x v="4"/>
    <n v="1"/>
    <n v="1"/>
    <n v="1"/>
  </r>
  <r>
    <s v="Ginger Stoakes"/>
    <s v="1 Rutledge Point"/>
    <x v="3"/>
    <x v="5"/>
    <n v="50.12"/>
    <x v="4"/>
    <n v="1"/>
    <n v="1"/>
    <n v="1"/>
  </r>
  <r>
    <s v="Goldarina Windram"/>
    <s v="366 Sunnyside Park"/>
    <x v="3"/>
    <x v="5"/>
    <n v="70.69"/>
    <x v="4"/>
    <n v="1"/>
    <n v="1"/>
    <n v="1"/>
  </r>
  <r>
    <s v="Hogan Headington"/>
    <s v="86 Talmadge Hill"/>
    <x v="3"/>
    <x v="4"/>
    <n v="43.91"/>
    <x v="4"/>
    <n v="1"/>
    <n v="1"/>
    <n v="1"/>
  </r>
  <r>
    <s v="Igor Gullan"/>
    <s v="1 Leroy Way"/>
    <x v="3"/>
    <x v="5"/>
    <n v="33.979999999999997"/>
    <x v="5"/>
    <n v="1"/>
    <n v="1"/>
    <n v="1"/>
  </r>
  <r>
    <s v="Iolanthe Smalridge"/>
    <s v="5377 Meadow Vale Alley"/>
    <x v="3"/>
    <x v="4"/>
    <n v="40"/>
    <x v="6"/>
    <n v="1"/>
    <n v="1"/>
    <n v="7"/>
  </r>
  <r>
    <s v="Iolanthe Smalridge"/>
    <s v="5377 Meadow Vale Alley"/>
    <x v="3"/>
    <x v="4"/>
    <n v="40"/>
    <x v="5"/>
    <n v="1"/>
    <n v="0"/>
    <n v="7"/>
  </r>
  <r>
    <s v="Iolanthe Smalridge"/>
    <s v="5377 Meadow Vale Alley"/>
    <x v="3"/>
    <x v="4"/>
    <n v="40"/>
    <x v="3"/>
    <n v="1"/>
    <n v="0"/>
    <n v="7"/>
  </r>
  <r>
    <s v="Iolanthe Smalridge"/>
    <s v="5377 Meadow Vale Alley"/>
    <x v="3"/>
    <x v="4"/>
    <n v="40"/>
    <x v="0"/>
    <n v="1"/>
    <n v="0"/>
    <n v="7"/>
  </r>
  <r>
    <s v="Iolanthe Smalridge"/>
    <s v="5377 Meadow Vale Alley"/>
    <x v="3"/>
    <x v="4"/>
    <n v="40"/>
    <x v="1"/>
    <n v="1"/>
    <n v="0"/>
    <n v="7"/>
  </r>
  <r>
    <s v="Iolanthe Smalridge"/>
    <s v="5377 Meadow Vale Alley"/>
    <x v="3"/>
    <x v="4"/>
    <n v="40"/>
    <x v="2"/>
    <n v="1"/>
    <n v="0"/>
    <n v="7"/>
  </r>
  <r>
    <s v="Iolanthe Smalridge"/>
    <s v="5377 Meadow Vale Alley"/>
    <x v="3"/>
    <x v="4"/>
    <n v="40"/>
    <x v="4"/>
    <n v="1"/>
    <n v="0"/>
    <n v="7"/>
  </r>
  <r>
    <s v="Jack MacKeogh"/>
    <s v="215 Northridge Court"/>
    <x v="3"/>
    <x v="4"/>
    <n v="33.979999999999997"/>
    <x v="0"/>
    <n v="1"/>
    <n v="1"/>
    <n v="4"/>
  </r>
  <r>
    <s v="Jack MacKeogh"/>
    <s v="215 Northridge Court"/>
    <x v="3"/>
    <x v="4"/>
    <n v="33.979999999999997"/>
    <x v="1"/>
    <n v="1"/>
    <n v="0"/>
    <n v="4"/>
  </r>
  <r>
    <s v="Jack MacKeogh"/>
    <s v="215 Northridge Court"/>
    <x v="3"/>
    <x v="4"/>
    <n v="33.979999999999997"/>
    <x v="2"/>
    <n v="1"/>
    <n v="0"/>
    <n v="4"/>
  </r>
  <r>
    <s v="Jack MacKeogh"/>
    <s v="215 Northridge Court"/>
    <x v="3"/>
    <x v="4"/>
    <n v="33.979999999999997"/>
    <x v="4"/>
    <n v="1"/>
    <n v="0"/>
    <n v="4"/>
  </r>
  <r>
    <s v="Jada Skirling"/>
    <s v="78385 Saint Paul Street"/>
    <x v="3"/>
    <x v="5"/>
    <n v="62.02"/>
    <x v="6"/>
    <n v="1"/>
    <n v="1"/>
    <n v="7"/>
  </r>
  <r>
    <s v="Jada Skirling"/>
    <s v="78385 Saint Paul Street"/>
    <x v="3"/>
    <x v="5"/>
    <n v="62.02"/>
    <x v="5"/>
    <n v="1"/>
    <n v="0"/>
    <n v="7"/>
  </r>
  <r>
    <s v="Jada Skirling"/>
    <s v="78385 Saint Paul Street"/>
    <x v="3"/>
    <x v="5"/>
    <n v="62.02"/>
    <x v="3"/>
    <n v="1"/>
    <n v="0"/>
    <n v="7"/>
  </r>
  <r>
    <s v="Jada Skirling"/>
    <s v="78385 Saint Paul Street"/>
    <x v="3"/>
    <x v="5"/>
    <n v="62.02"/>
    <x v="0"/>
    <n v="1"/>
    <n v="0"/>
    <n v="7"/>
  </r>
  <r>
    <s v="Jada Skirling"/>
    <s v="78385 Saint Paul Street"/>
    <x v="3"/>
    <x v="5"/>
    <n v="62.02"/>
    <x v="1"/>
    <n v="1"/>
    <n v="0"/>
    <n v="7"/>
  </r>
  <r>
    <s v="Jada Skirling"/>
    <s v="78385 Saint Paul Street"/>
    <x v="3"/>
    <x v="5"/>
    <n v="62.02"/>
    <x v="2"/>
    <n v="1"/>
    <n v="0"/>
    <n v="7"/>
  </r>
  <r>
    <s v="Jada Skirling"/>
    <s v="78385 Saint Paul Street"/>
    <x v="3"/>
    <x v="5"/>
    <n v="62.02"/>
    <x v="4"/>
    <n v="1"/>
    <n v="0"/>
    <n v="7"/>
  </r>
  <r>
    <s v="Jerald Valerio"/>
    <s v="4443 Dexter Lane"/>
    <x v="3"/>
    <x v="5"/>
    <n v="76.48"/>
    <x v="2"/>
    <n v="1"/>
    <n v="1"/>
    <n v="2"/>
  </r>
  <r>
    <s v="Jerald Valerio"/>
    <s v="4443 Dexter Lane"/>
    <x v="3"/>
    <x v="5"/>
    <n v="76.48"/>
    <x v="4"/>
    <n v="1"/>
    <n v="0"/>
    <n v="2"/>
  </r>
  <r>
    <s v="Jody Shelp"/>
    <s v="7578 Algoma Alley"/>
    <x v="3"/>
    <x v="5"/>
    <n v="33.979999999999997"/>
    <x v="6"/>
    <n v="1"/>
    <n v="1"/>
    <n v="7"/>
  </r>
  <r>
    <s v="Jody Shelp"/>
    <s v="7578 Algoma Alley"/>
    <x v="3"/>
    <x v="5"/>
    <n v="33.979999999999997"/>
    <x v="5"/>
    <n v="1"/>
    <n v="0"/>
    <n v="7"/>
  </r>
  <r>
    <s v="Jody Shelp"/>
    <s v="7578 Algoma Alley"/>
    <x v="3"/>
    <x v="5"/>
    <n v="33.979999999999997"/>
    <x v="3"/>
    <n v="1"/>
    <n v="0"/>
    <n v="7"/>
  </r>
  <r>
    <s v="Jody Shelp"/>
    <s v="7578 Algoma Alley"/>
    <x v="3"/>
    <x v="5"/>
    <n v="33.979999999999997"/>
    <x v="0"/>
    <n v="1"/>
    <n v="0"/>
    <n v="7"/>
  </r>
  <r>
    <s v="Jody Shelp"/>
    <s v="7578 Algoma Alley"/>
    <x v="3"/>
    <x v="5"/>
    <n v="33.979999999999997"/>
    <x v="1"/>
    <n v="1"/>
    <n v="0"/>
    <n v="7"/>
  </r>
  <r>
    <s v="Jody Shelp"/>
    <s v="7578 Algoma Alley"/>
    <x v="3"/>
    <x v="5"/>
    <n v="33.979999999999997"/>
    <x v="2"/>
    <n v="1"/>
    <n v="0"/>
    <n v="7"/>
  </r>
  <r>
    <s v="Jody Shelp"/>
    <s v="7578 Algoma Alley"/>
    <x v="3"/>
    <x v="5"/>
    <n v="33.979999999999997"/>
    <x v="4"/>
    <n v="1"/>
    <n v="0"/>
    <n v="7"/>
  </r>
  <r>
    <s v="Joly Embury"/>
    <s v="847 Merrick Road"/>
    <x v="3"/>
    <x v="5"/>
    <n v="47.55"/>
    <x v="0"/>
    <n v="1"/>
    <n v="1"/>
    <n v="4"/>
  </r>
  <r>
    <s v="Joly Embury"/>
    <s v="847 Merrick Road"/>
    <x v="3"/>
    <x v="5"/>
    <n v="47.55"/>
    <x v="1"/>
    <n v="1"/>
    <n v="0"/>
    <n v="4"/>
  </r>
  <r>
    <s v="Joly Embury"/>
    <s v="847 Merrick Road"/>
    <x v="3"/>
    <x v="5"/>
    <n v="47.55"/>
    <x v="2"/>
    <n v="1"/>
    <n v="0"/>
    <n v="4"/>
  </r>
  <r>
    <s v="Joly Embury"/>
    <s v="847 Merrick Road"/>
    <x v="3"/>
    <x v="5"/>
    <n v="47.55"/>
    <x v="4"/>
    <n v="1"/>
    <n v="0"/>
    <n v="4"/>
  </r>
  <r>
    <s v="Kathi Doddridge"/>
    <s v="7 Tennyson Way"/>
    <x v="3"/>
    <x v="4"/>
    <n v="31.86"/>
    <x v="2"/>
    <n v="1"/>
    <n v="1"/>
    <n v="2"/>
  </r>
  <r>
    <s v="Kathi Doddridge"/>
    <s v="7 Tennyson Way"/>
    <x v="3"/>
    <x v="4"/>
    <n v="31.86"/>
    <x v="4"/>
    <n v="1"/>
    <n v="0"/>
    <n v="2"/>
  </r>
  <r>
    <s v="Leland Beining"/>
    <s v="5 Calypso Crossing"/>
    <x v="3"/>
    <x v="5"/>
    <n v="42.48"/>
    <x v="0"/>
    <n v="1"/>
    <n v="1"/>
    <n v="4"/>
  </r>
  <r>
    <s v="Leland Beining"/>
    <s v="5 Calypso Crossing"/>
    <x v="3"/>
    <x v="5"/>
    <n v="42.48"/>
    <x v="1"/>
    <n v="1"/>
    <n v="0"/>
    <n v="4"/>
  </r>
  <r>
    <s v="Leland Beining"/>
    <s v="5 Calypso Crossing"/>
    <x v="3"/>
    <x v="5"/>
    <n v="42.48"/>
    <x v="2"/>
    <n v="1"/>
    <n v="0"/>
    <n v="4"/>
  </r>
  <r>
    <s v="Leland Beining"/>
    <s v="5 Calypso Crossing"/>
    <x v="3"/>
    <x v="5"/>
    <n v="42.48"/>
    <x v="4"/>
    <n v="1"/>
    <n v="0"/>
    <n v="4"/>
  </r>
  <r>
    <s v="Leoine Barok"/>
    <s v="977 Forest Dale Court"/>
    <x v="3"/>
    <x v="5"/>
    <n v="8.4499999999999993"/>
    <x v="0"/>
    <n v="1"/>
    <n v="1"/>
    <n v="4"/>
  </r>
  <r>
    <s v="Leoine Barok"/>
    <s v="977 Forest Dale Court"/>
    <x v="3"/>
    <x v="5"/>
    <n v="8.4499999999999993"/>
    <x v="1"/>
    <n v="1"/>
    <n v="0"/>
    <n v="4"/>
  </r>
  <r>
    <s v="Leoine Barok"/>
    <s v="977 Forest Dale Court"/>
    <x v="3"/>
    <x v="5"/>
    <n v="8.4499999999999993"/>
    <x v="2"/>
    <n v="1"/>
    <n v="0"/>
    <n v="4"/>
  </r>
  <r>
    <s v="Leoine Barok"/>
    <s v="977 Forest Dale Court"/>
    <x v="3"/>
    <x v="5"/>
    <n v="8.4499999999999993"/>
    <x v="4"/>
    <n v="1"/>
    <n v="0"/>
    <n v="4"/>
  </r>
  <r>
    <s v="Lewiss Padginton"/>
    <s v="5137 Havey Plaza"/>
    <x v="3"/>
    <x v="5"/>
    <n v="33.979999999999997"/>
    <x v="0"/>
    <n v="1"/>
    <n v="1"/>
    <n v="3"/>
  </r>
  <r>
    <s v="Lewiss Padginton"/>
    <s v="5137 Havey Plaza"/>
    <x v="3"/>
    <x v="5"/>
    <n v="33.979999999999997"/>
    <x v="1"/>
    <n v="1"/>
    <n v="0"/>
    <n v="3"/>
  </r>
  <r>
    <s v="Lewiss Padginton"/>
    <s v="5137 Havey Plaza"/>
    <x v="3"/>
    <x v="5"/>
    <n v="33.979999999999997"/>
    <x v="2"/>
    <n v="1"/>
    <n v="0"/>
    <n v="3"/>
  </r>
  <r>
    <s v="Lin Rubert"/>
    <s v="750 Morningstar Place"/>
    <x v="3"/>
    <x v="5"/>
    <n v="53.94"/>
    <x v="2"/>
    <n v="1"/>
    <n v="1"/>
    <n v="2"/>
  </r>
  <r>
    <s v="Lin Rubert"/>
    <s v="750 Morningstar Place"/>
    <x v="3"/>
    <x v="5"/>
    <n v="53.94"/>
    <x v="4"/>
    <n v="1"/>
    <n v="0"/>
    <n v="2"/>
  </r>
  <r>
    <s v="Loralyn Sugg"/>
    <s v="786 Colorado Plaza"/>
    <x v="3"/>
    <x v="5"/>
    <n v="44.1"/>
    <x v="2"/>
    <n v="1"/>
    <n v="1"/>
    <n v="2"/>
  </r>
  <r>
    <s v="Loralyn Sugg"/>
    <s v="786 Colorado Plaza"/>
    <x v="3"/>
    <x v="5"/>
    <n v="44.1"/>
    <x v="4"/>
    <n v="1"/>
    <n v="0"/>
    <n v="2"/>
  </r>
  <r>
    <s v="Louis Breakey"/>
    <s v="20889 Harbort Terrace"/>
    <x v="3"/>
    <x v="5"/>
    <n v="42.48"/>
    <x v="2"/>
    <n v="1"/>
    <n v="1"/>
    <n v="2"/>
  </r>
  <r>
    <s v="Louis Breakey"/>
    <s v="20889 Harbort Terrace"/>
    <x v="3"/>
    <x v="5"/>
    <n v="42.48"/>
    <x v="4"/>
    <n v="1"/>
    <n v="0"/>
    <n v="2"/>
  </r>
  <r>
    <s v="Maighdiln Skelhorne"/>
    <s v="4721 Ryan Road"/>
    <x v="3"/>
    <x v="4"/>
    <n v="57.75"/>
    <x v="2"/>
    <n v="1"/>
    <n v="1"/>
    <n v="2"/>
  </r>
  <r>
    <s v="Maighdiln Skelhorne"/>
    <s v="4721 Ryan Road"/>
    <x v="3"/>
    <x v="4"/>
    <n v="57.75"/>
    <x v="4"/>
    <n v="1"/>
    <n v="0"/>
    <n v="2"/>
  </r>
  <r>
    <s v="Maridel Arlett"/>
    <s v="1 Eagle Crest Lane"/>
    <x v="3"/>
    <x v="5"/>
    <n v="43.89"/>
    <x v="2"/>
    <n v="1"/>
    <n v="1"/>
    <n v="2"/>
  </r>
  <r>
    <s v="Maridel Arlett"/>
    <s v="1 Eagle Crest Lane"/>
    <x v="3"/>
    <x v="5"/>
    <n v="43.89"/>
    <x v="4"/>
    <n v="1"/>
    <n v="0"/>
    <n v="2"/>
  </r>
  <r>
    <s v="Marlyn Felipe"/>
    <s v="557 Shopko Junction"/>
    <x v="3"/>
    <x v="5"/>
    <n v="42.48"/>
    <x v="3"/>
    <n v="1"/>
    <n v="1"/>
    <n v="5"/>
  </r>
  <r>
    <s v="Marlyn Felipe"/>
    <s v="557 Shopko Junction"/>
    <x v="3"/>
    <x v="5"/>
    <n v="42.48"/>
    <x v="0"/>
    <n v="1"/>
    <n v="0"/>
    <n v="5"/>
  </r>
  <r>
    <s v="Marlyn Felipe"/>
    <s v="557 Shopko Junction"/>
    <x v="3"/>
    <x v="5"/>
    <n v="42.48"/>
    <x v="1"/>
    <n v="1"/>
    <n v="0"/>
    <n v="5"/>
  </r>
  <r>
    <s v="Marlyn Felipe"/>
    <s v="557 Shopko Junction"/>
    <x v="3"/>
    <x v="5"/>
    <n v="42.48"/>
    <x v="2"/>
    <n v="1"/>
    <n v="0"/>
    <n v="5"/>
  </r>
  <r>
    <s v="Marlyn Felipe"/>
    <s v="557 Shopko Junction"/>
    <x v="3"/>
    <x v="5"/>
    <n v="42.48"/>
    <x v="4"/>
    <n v="1"/>
    <n v="0"/>
    <n v="5"/>
  </r>
  <r>
    <s v="Michaella Morando"/>
    <s v="1 Florence Park"/>
    <x v="3"/>
    <x v="5"/>
    <n v="59.45"/>
    <x v="5"/>
    <n v="1"/>
    <n v="1"/>
    <n v="2"/>
  </r>
  <r>
    <s v="Michaella Morando"/>
    <s v="1 Florence Park"/>
    <x v="3"/>
    <x v="5"/>
    <n v="59.45"/>
    <x v="3"/>
    <n v="1"/>
    <n v="0"/>
    <n v="2"/>
  </r>
  <r>
    <s v="Mitch Tesche"/>
    <s v="9 Anderson Park"/>
    <x v="3"/>
    <x v="5"/>
    <n v="63.73"/>
    <x v="5"/>
    <n v="1"/>
    <n v="1"/>
    <n v="6"/>
  </r>
  <r>
    <s v="Mitch Tesche"/>
    <s v="9 Anderson Park"/>
    <x v="3"/>
    <x v="5"/>
    <n v="63.73"/>
    <x v="3"/>
    <n v="1"/>
    <n v="0"/>
    <n v="6"/>
  </r>
  <r>
    <s v="Mitch Tesche"/>
    <s v="9 Anderson Park"/>
    <x v="3"/>
    <x v="5"/>
    <n v="63.73"/>
    <x v="0"/>
    <n v="1"/>
    <n v="0"/>
    <n v="6"/>
  </r>
  <r>
    <s v="Mitch Tesche"/>
    <s v="9 Anderson Park"/>
    <x v="3"/>
    <x v="5"/>
    <n v="63.73"/>
    <x v="1"/>
    <n v="1"/>
    <n v="0"/>
    <n v="6"/>
  </r>
  <r>
    <s v="Mitch Tesche"/>
    <s v="9 Anderson Park"/>
    <x v="3"/>
    <x v="5"/>
    <n v="63.73"/>
    <x v="2"/>
    <n v="1"/>
    <n v="0"/>
    <n v="6"/>
  </r>
  <r>
    <s v="Mitch Tesche"/>
    <s v="9 Anderson Park"/>
    <x v="3"/>
    <x v="5"/>
    <n v="63.73"/>
    <x v="4"/>
    <n v="1"/>
    <n v="0"/>
    <n v="6"/>
  </r>
  <r>
    <s v="Munroe Ruddiman"/>
    <s v="3353 Merchant Place"/>
    <x v="3"/>
    <x v="5"/>
    <n v="37.25"/>
    <x v="4"/>
    <n v="1"/>
    <n v="1"/>
    <n v="1"/>
  </r>
  <r>
    <s v="Nathanial Giannini"/>
    <s v="14 Commercial Alley"/>
    <x v="3"/>
    <x v="4"/>
    <n v="72.23"/>
    <x v="2"/>
    <n v="1"/>
    <n v="1"/>
    <n v="2"/>
  </r>
  <r>
    <s v="Nathanial Giannini"/>
    <s v="14 Commercial Alley"/>
    <x v="3"/>
    <x v="4"/>
    <n v="72.23"/>
    <x v="4"/>
    <n v="1"/>
    <n v="0"/>
    <n v="2"/>
  </r>
  <r>
    <s v="Ninon Livingstone"/>
    <s v="2 Golf Junction"/>
    <x v="3"/>
    <x v="5"/>
    <n v="22.1"/>
    <x v="4"/>
    <n v="1"/>
    <n v="1"/>
    <n v="1"/>
  </r>
  <r>
    <s v="Odilia Grubb"/>
    <s v="8542 Lakeland Road"/>
    <x v="3"/>
    <x v="5"/>
    <n v="42.48"/>
    <x v="5"/>
    <n v="1"/>
    <n v="1"/>
    <n v="6"/>
  </r>
  <r>
    <s v="Odilia Grubb"/>
    <s v="8542 Lakeland Road"/>
    <x v="3"/>
    <x v="5"/>
    <n v="42.48"/>
    <x v="3"/>
    <n v="1"/>
    <n v="0"/>
    <n v="6"/>
  </r>
  <r>
    <s v="Odilia Grubb"/>
    <s v="8542 Lakeland Road"/>
    <x v="3"/>
    <x v="5"/>
    <n v="42.48"/>
    <x v="0"/>
    <n v="1"/>
    <n v="0"/>
    <n v="6"/>
  </r>
  <r>
    <s v="Odilia Grubb"/>
    <s v="8542 Lakeland Road"/>
    <x v="3"/>
    <x v="5"/>
    <n v="33.92"/>
    <x v="1"/>
    <n v="1"/>
    <n v="0"/>
    <n v="6"/>
  </r>
  <r>
    <s v="Odilia Grubb"/>
    <s v="8542 Lakeland Road"/>
    <x v="3"/>
    <x v="5"/>
    <n v="33.92"/>
    <x v="2"/>
    <n v="1"/>
    <n v="0"/>
    <n v="6"/>
  </r>
  <r>
    <s v="Odilia Grubb"/>
    <s v="8542 Lakeland Road"/>
    <x v="3"/>
    <x v="5"/>
    <n v="33.92"/>
    <x v="4"/>
    <n v="1"/>
    <n v="0"/>
    <n v="6"/>
  </r>
  <r>
    <s v="Olenka Quantick"/>
    <s v="680 Kropf Plaza"/>
    <x v="3"/>
    <x v="5"/>
    <n v="70.52"/>
    <x v="4"/>
    <n v="1"/>
    <n v="1"/>
    <n v="1"/>
  </r>
  <r>
    <s v="Paco Knighton"/>
    <s v="8 School Pass"/>
    <x v="3"/>
    <x v="5"/>
    <n v="33.979999999999997"/>
    <x v="0"/>
    <n v="1"/>
    <n v="1"/>
    <n v="4"/>
  </r>
  <r>
    <s v="Paco Knighton"/>
    <s v="8 School Pass"/>
    <x v="3"/>
    <x v="5"/>
    <n v="33.979999999999997"/>
    <x v="1"/>
    <n v="1"/>
    <n v="0"/>
    <n v="4"/>
  </r>
  <r>
    <s v="Paco Knighton"/>
    <s v="8 School Pass"/>
    <x v="3"/>
    <x v="5"/>
    <n v="33.979999999999997"/>
    <x v="2"/>
    <n v="1"/>
    <n v="0"/>
    <n v="4"/>
  </r>
  <r>
    <s v="Paco Knighton"/>
    <s v="8 School Pass"/>
    <x v="3"/>
    <x v="5"/>
    <n v="33.979999999999997"/>
    <x v="4"/>
    <n v="1"/>
    <n v="0"/>
    <n v="4"/>
  </r>
  <r>
    <s v="Pembroke Emilien"/>
    <s v="178 Elka Plaza"/>
    <x v="3"/>
    <x v="4"/>
    <n v="38.61"/>
    <x v="4"/>
    <n v="1"/>
    <n v="1"/>
    <n v="1"/>
  </r>
  <r>
    <s v="Phillip Dingwall"/>
    <s v="6059 Wayridge Parkway"/>
    <x v="3"/>
    <x v="4"/>
    <n v="41.7"/>
    <x v="4"/>
    <n v="1"/>
    <n v="1"/>
    <n v="1"/>
  </r>
  <r>
    <s v="Reeta Kings"/>
    <s v="8 Messerschmidt Road"/>
    <x v="3"/>
    <x v="5"/>
    <n v="46.73"/>
    <x v="4"/>
    <n v="1"/>
    <n v="1"/>
    <n v="1"/>
  </r>
  <r>
    <s v="Rosanne Bullar"/>
    <s v="00 Canary Terrace"/>
    <x v="3"/>
    <x v="5"/>
    <n v="79.41"/>
    <x v="2"/>
    <n v="1"/>
    <n v="1"/>
    <n v="2"/>
  </r>
  <r>
    <s v="Rosanne Bullar"/>
    <s v="00 Canary Terrace"/>
    <x v="3"/>
    <x v="5"/>
    <n v="79.41"/>
    <x v="4"/>
    <n v="1"/>
    <n v="0"/>
    <n v="2"/>
  </r>
  <r>
    <s v="Sammie Gaddas"/>
    <s v="06478 Veith Lane"/>
    <x v="3"/>
    <x v="5"/>
    <n v="61.59"/>
    <x v="3"/>
    <n v="1"/>
    <n v="1"/>
    <n v="1"/>
  </r>
  <r>
    <s v="Saraann Ulyatt"/>
    <s v="66 Columbus Street"/>
    <x v="3"/>
    <x v="5"/>
    <n v="3.4"/>
    <x v="6"/>
    <n v="1"/>
    <n v="1"/>
    <n v="7"/>
  </r>
  <r>
    <s v="Saraann Ulyatt"/>
    <s v="66 Columbus Street"/>
    <x v="3"/>
    <x v="5"/>
    <n v="3.4"/>
    <x v="5"/>
    <n v="1"/>
    <n v="0"/>
    <n v="7"/>
  </r>
  <r>
    <s v="Saraann Ulyatt"/>
    <s v="66 Columbus Street"/>
    <x v="3"/>
    <x v="5"/>
    <n v="3.4"/>
    <x v="3"/>
    <n v="1"/>
    <n v="0"/>
    <n v="7"/>
  </r>
  <r>
    <s v="Saraann Ulyatt"/>
    <s v="66 Columbus Street"/>
    <x v="3"/>
    <x v="5"/>
    <n v="3.4"/>
    <x v="0"/>
    <n v="1"/>
    <n v="0"/>
    <n v="7"/>
  </r>
  <r>
    <s v="Saraann Ulyatt"/>
    <s v="66 Columbus Street"/>
    <x v="3"/>
    <x v="5"/>
    <n v="3.4"/>
    <x v="1"/>
    <n v="1"/>
    <n v="0"/>
    <n v="7"/>
  </r>
  <r>
    <s v="Saraann Ulyatt"/>
    <s v="66 Columbus Street"/>
    <x v="3"/>
    <x v="5"/>
    <n v="3.4"/>
    <x v="2"/>
    <n v="1"/>
    <n v="0"/>
    <n v="7"/>
  </r>
  <r>
    <s v="Saraann Ulyatt"/>
    <s v="66 Columbus Street"/>
    <x v="3"/>
    <x v="5"/>
    <n v="3.4"/>
    <x v="4"/>
    <n v="1"/>
    <n v="0"/>
    <n v="7"/>
  </r>
  <r>
    <s v="Sharity Bishopp"/>
    <s v="37 Talmadge Junction"/>
    <x v="3"/>
    <x v="4"/>
    <n v="32.03"/>
    <x v="3"/>
    <n v="1"/>
    <n v="1"/>
    <n v="5"/>
  </r>
  <r>
    <s v="Sharity Bishopp"/>
    <s v="37 Talmadge Junction"/>
    <x v="3"/>
    <x v="4"/>
    <n v="32.03"/>
    <x v="0"/>
    <n v="1"/>
    <n v="0"/>
    <n v="5"/>
  </r>
  <r>
    <s v="Sharity Bishopp"/>
    <s v="37 Talmadge Junction"/>
    <x v="3"/>
    <x v="4"/>
    <n v="32.03"/>
    <x v="1"/>
    <n v="1"/>
    <n v="0"/>
    <n v="5"/>
  </r>
  <r>
    <s v="Sharity Bishopp"/>
    <s v="37 Talmadge Junction"/>
    <x v="3"/>
    <x v="4"/>
    <n v="32.03"/>
    <x v="2"/>
    <n v="1"/>
    <n v="0"/>
    <n v="5"/>
  </r>
  <r>
    <s v="Sharity Bishopp"/>
    <s v="37 Talmadge Junction"/>
    <x v="3"/>
    <x v="4"/>
    <n v="32.03"/>
    <x v="4"/>
    <n v="1"/>
    <n v="0"/>
    <n v="5"/>
  </r>
  <r>
    <s v="Shawnee Offield"/>
    <s v="72 Debra Alley"/>
    <x v="3"/>
    <x v="5"/>
    <n v="50.98"/>
    <x v="6"/>
    <n v="1"/>
    <n v="1"/>
    <n v="3"/>
  </r>
  <r>
    <s v="Shawnee Offield"/>
    <s v="72 Debra Alley"/>
    <x v="3"/>
    <x v="5"/>
    <n v="50.98"/>
    <x v="0"/>
    <n v="1"/>
    <n v="0"/>
    <n v="3"/>
  </r>
  <r>
    <s v="Shawnee Offield"/>
    <s v="72 Debra Alley"/>
    <x v="3"/>
    <x v="5"/>
    <n v="50.98"/>
    <x v="1"/>
    <n v="1"/>
    <n v="0"/>
    <n v="3"/>
  </r>
  <r>
    <s v="Sherrie Keymar"/>
    <s v="02261 Logan Street"/>
    <x v="3"/>
    <x v="5"/>
    <n v="3.76"/>
    <x v="6"/>
    <n v="1"/>
    <n v="1"/>
    <n v="7"/>
  </r>
  <r>
    <s v="Sherrie Keymar"/>
    <s v="02261 Logan Street"/>
    <x v="3"/>
    <x v="5"/>
    <n v="3.76"/>
    <x v="5"/>
    <n v="1"/>
    <n v="0"/>
    <n v="7"/>
  </r>
  <r>
    <s v="Sherrie Keymar"/>
    <s v="02261 Logan Street"/>
    <x v="3"/>
    <x v="5"/>
    <n v="3.76"/>
    <x v="3"/>
    <n v="1"/>
    <n v="0"/>
    <n v="7"/>
  </r>
  <r>
    <s v="Sherrie Keymar"/>
    <s v="02261 Logan Street"/>
    <x v="3"/>
    <x v="5"/>
    <n v="3.76"/>
    <x v="0"/>
    <n v="1"/>
    <n v="0"/>
    <n v="7"/>
  </r>
  <r>
    <s v="Sherrie Keymar"/>
    <s v="02261 Logan Street"/>
    <x v="3"/>
    <x v="5"/>
    <n v="3.76"/>
    <x v="1"/>
    <n v="1"/>
    <n v="0"/>
    <n v="7"/>
  </r>
  <r>
    <s v="Sherrie Keymar"/>
    <s v="02261 Logan Street"/>
    <x v="3"/>
    <x v="5"/>
    <n v="3.76"/>
    <x v="2"/>
    <n v="1"/>
    <n v="0"/>
    <n v="7"/>
  </r>
  <r>
    <s v="Sherrie Keymar"/>
    <s v="02261 Logan Street"/>
    <x v="3"/>
    <x v="5"/>
    <n v="3.76"/>
    <x v="4"/>
    <n v="1"/>
    <n v="0"/>
    <n v="7"/>
  </r>
  <r>
    <s v="Sollie Waddilow"/>
    <s v="35 Aberg Trail"/>
    <x v="3"/>
    <x v="5"/>
    <n v="42.48"/>
    <x v="2"/>
    <n v="1"/>
    <n v="1"/>
    <n v="2"/>
  </r>
  <r>
    <s v="Sollie Waddilow"/>
    <s v="35 Aberg Trail"/>
    <x v="3"/>
    <x v="5"/>
    <n v="42.48"/>
    <x v="4"/>
    <n v="1"/>
    <n v="0"/>
    <n v="2"/>
  </r>
  <r>
    <s v="Susi Asals"/>
    <s v="10 Bayside Road"/>
    <x v="3"/>
    <x v="5"/>
    <n v="42.45"/>
    <x v="6"/>
    <n v="1"/>
    <n v="1"/>
    <n v="4"/>
  </r>
  <r>
    <s v="Susi Asals"/>
    <s v="10 Bayside Road"/>
    <x v="3"/>
    <x v="5"/>
    <n v="42.45"/>
    <x v="5"/>
    <n v="1"/>
    <n v="0"/>
    <n v="4"/>
  </r>
  <r>
    <s v="Susi Asals"/>
    <s v="10 Bayside Road"/>
    <x v="3"/>
    <x v="5"/>
    <n v="42.45"/>
    <x v="3"/>
    <n v="1"/>
    <n v="0"/>
    <n v="4"/>
  </r>
  <r>
    <s v="Susi Asals"/>
    <s v="10 Bayside Road"/>
    <x v="3"/>
    <x v="5"/>
    <n v="42.45"/>
    <x v="0"/>
    <n v="1"/>
    <n v="0"/>
    <n v="4"/>
  </r>
  <r>
    <s v="Susi Wakerley"/>
    <s v="024 Mandrake Place"/>
    <x v="3"/>
    <x v="5"/>
    <n v="29.73"/>
    <x v="0"/>
    <n v="1"/>
    <n v="1"/>
    <n v="4"/>
  </r>
  <r>
    <s v="Susi Wakerley"/>
    <s v="024 Mandrake Place"/>
    <x v="3"/>
    <x v="5"/>
    <n v="29.73"/>
    <x v="1"/>
    <n v="1"/>
    <n v="0"/>
    <n v="4"/>
  </r>
  <r>
    <s v="Susi Wakerley"/>
    <s v="024 Mandrake Place"/>
    <x v="3"/>
    <x v="5"/>
    <n v="29.73"/>
    <x v="2"/>
    <n v="1"/>
    <n v="0"/>
    <n v="4"/>
  </r>
  <r>
    <s v="Susi Wakerley"/>
    <s v="024 Mandrake Place"/>
    <x v="3"/>
    <x v="5"/>
    <n v="29.73"/>
    <x v="4"/>
    <n v="1"/>
    <n v="0"/>
    <n v="4"/>
  </r>
  <r>
    <s v="Tabatha Barron"/>
    <s v="90 Oakridge Drive"/>
    <x v="3"/>
    <x v="5"/>
    <n v="127.47"/>
    <x v="3"/>
    <n v="1"/>
    <n v="1"/>
    <n v="5"/>
  </r>
  <r>
    <s v="Tabatha Barron"/>
    <s v="90 Oakridge Drive"/>
    <x v="3"/>
    <x v="5"/>
    <n v="127.47"/>
    <x v="0"/>
    <n v="1"/>
    <n v="0"/>
    <n v="5"/>
  </r>
  <r>
    <s v="Tabatha Barron"/>
    <s v="90 Oakridge Drive"/>
    <x v="3"/>
    <x v="5"/>
    <n v="127.47"/>
    <x v="1"/>
    <n v="1"/>
    <n v="0"/>
    <n v="5"/>
  </r>
  <r>
    <s v="Tabatha Barron"/>
    <s v="90 Oakridge Drive"/>
    <x v="3"/>
    <x v="5"/>
    <n v="127.47"/>
    <x v="2"/>
    <n v="1"/>
    <n v="0"/>
    <n v="5"/>
  </r>
  <r>
    <s v="Tabatha Barron"/>
    <s v="90 Oakridge Drive"/>
    <x v="3"/>
    <x v="5"/>
    <n v="127.47"/>
    <x v="4"/>
    <n v="1"/>
    <n v="0"/>
    <n v="5"/>
  </r>
  <r>
    <s v="Terrill Sedgeman"/>
    <s v="260 Loftsgordon Pass"/>
    <x v="3"/>
    <x v="5"/>
    <n v="33.979999999999997"/>
    <x v="4"/>
    <n v="1"/>
    <n v="1"/>
    <n v="1"/>
  </r>
  <r>
    <s v="Timmie Bowmaker"/>
    <s v="11777 Manitowish Trail"/>
    <x v="3"/>
    <x v="4"/>
    <n v="55.23"/>
    <x v="2"/>
    <n v="1"/>
    <n v="1"/>
    <n v="2"/>
  </r>
  <r>
    <s v="Timmie Bowmaker"/>
    <s v="11777 Manitowish Trail"/>
    <x v="3"/>
    <x v="4"/>
    <n v="55.23"/>
    <x v="4"/>
    <n v="1"/>
    <n v="0"/>
    <n v="2"/>
  </r>
  <r>
    <s v="Tova Thrift"/>
    <s v="730 Washington Way"/>
    <x v="3"/>
    <x v="4"/>
    <n v="66.27"/>
    <x v="2"/>
    <n v="1"/>
    <n v="1"/>
    <n v="2"/>
  </r>
  <r>
    <s v="Tova Thrift"/>
    <s v="730 Washington Way"/>
    <x v="3"/>
    <x v="4"/>
    <n v="66.27"/>
    <x v="4"/>
    <n v="1"/>
    <n v="0"/>
    <n v="2"/>
  </r>
  <r>
    <s v="Wilhelm Dael"/>
    <s v="4473 Fairview Parkway"/>
    <x v="3"/>
    <x v="5"/>
    <n v="76.28"/>
    <x v="3"/>
    <n v="1"/>
    <n v="1"/>
    <n v="5"/>
  </r>
  <r>
    <s v="Wilhelm Dael"/>
    <s v="4473 Fairview Parkway"/>
    <x v="3"/>
    <x v="5"/>
    <n v="76.28"/>
    <x v="0"/>
    <n v="1"/>
    <n v="0"/>
    <n v="5"/>
  </r>
  <r>
    <s v="Wilhelm Dael"/>
    <s v="4473 Fairview Parkway"/>
    <x v="3"/>
    <x v="5"/>
    <n v="76.28"/>
    <x v="1"/>
    <n v="1"/>
    <n v="0"/>
    <n v="5"/>
  </r>
  <r>
    <s v="Wilhelm Dael"/>
    <s v="4473 Fairview Parkway"/>
    <x v="3"/>
    <x v="5"/>
    <n v="76.28"/>
    <x v="2"/>
    <n v="1"/>
    <n v="0"/>
    <n v="5"/>
  </r>
  <r>
    <s v="Wilhelm Dael"/>
    <s v="4473 Fairview Parkway"/>
    <x v="3"/>
    <x v="5"/>
    <n v="76.28"/>
    <x v="4"/>
    <n v="1"/>
    <n v="0"/>
    <n v="5"/>
  </r>
  <r>
    <s v="Wilma Pagett"/>
    <s v="01254 Sauthoff Trail"/>
    <x v="3"/>
    <x v="5"/>
    <n v="67.97"/>
    <x v="2"/>
    <n v="1"/>
    <n v="1"/>
    <n v="2"/>
  </r>
  <r>
    <s v="Wilma Pagett"/>
    <s v="01254 Sauthoff Trail"/>
    <x v="3"/>
    <x v="5"/>
    <n v="67.97"/>
    <x v="4"/>
    <n v="1"/>
    <n v="0"/>
    <n v="2"/>
  </r>
  <r>
    <s v="Yard Drepp"/>
    <s v="21567 Mandrake Way"/>
    <x v="3"/>
    <x v="5"/>
    <n v="33.81"/>
    <x v="6"/>
    <n v="1"/>
    <n v="1"/>
    <n v="7"/>
  </r>
  <r>
    <s v="Yard Drepp"/>
    <s v="21567 Mandrake Way"/>
    <x v="3"/>
    <x v="5"/>
    <n v="33.81"/>
    <x v="5"/>
    <n v="1"/>
    <n v="0"/>
    <n v="7"/>
  </r>
  <r>
    <s v="Yard Drepp"/>
    <s v="21567 Mandrake Way"/>
    <x v="3"/>
    <x v="5"/>
    <n v="33.81"/>
    <x v="3"/>
    <n v="1"/>
    <n v="0"/>
    <n v="7"/>
  </r>
  <r>
    <s v="Yard Drepp"/>
    <s v="21567 Mandrake Way"/>
    <x v="3"/>
    <x v="5"/>
    <n v="33.81"/>
    <x v="0"/>
    <n v="1"/>
    <n v="0"/>
    <n v="7"/>
  </r>
  <r>
    <s v="Yard Drepp"/>
    <s v="21567 Mandrake Way"/>
    <x v="3"/>
    <x v="5"/>
    <n v="33.81"/>
    <x v="1"/>
    <n v="1"/>
    <n v="0"/>
    <n v="7"/>
  </r>
  <r>
    <s v="Yard Drepp"/>
    <s v="21567 Mandrake Way"/>
    <x v="3"/>
    <x v="5"/>
    <n v="33.81"/>
    <x v="2"/>
    <n v="1"/>
    <n v="0"/>
    <n v="7"/>
  </r>
  <r>
    <s v="Yard Drepp"/>
    <s v="21567 Mandrake Way"/>
    <x v="3"/>
    <x v="5"/>
    <n v="33.81"/>
    <x v="4"/>
    <n v="1"/>
    <n v="0"/>
    <n v="7"/>
  </r>
  <r>
    <s v="Desi Bewshaw"/>
    <s v="75803 Garrison Avenue"/>
    <x v="4"/>
    <x v="6"/>
    <n v="42.5"/>
    <x v="2"/>
    <n v="1"/>
    <n v="1"/>
    <n v="2"/>
  </r>
  <r>
    <s v="Desi Bewshaw"/>
    <s v="75803 Garrison Avenue"/>
    <x v="4"/>
    <x v="6"/>
    <n v="42.5"/>
    <x v="4"/>
    <n v="1"/>
    <n v="0"/>
    <n v="2"/>
  </r>
  <r>
    <s v="Ringo Cudworth"/>
    <s v="842 Kenwood Circle"/>
    <x v="4"/>
    <x v="6"/>
    <n v="8.5"/>
    <x v="2"/>
    <n v="1"/>
    <n v="1"/>
    <n v="2"/>
  </r>
  <r>
    <s v="Ringo Cudworth"/>
    <s v="842 Kenwood Circle"/>
    <x v="4"/>
    <x v="6"/>
    <n v="8.5"/>
    <x v="4"/>
    <n v="1"/>
    <n v="0"/>
    <n v="2"/>
  </r>
  <r>
    <s v="Tamra Durran"/>
    <s v="782 Hagan Road"/>
    <x v="4"/>
    <x v="6"/>
    <n v="50.12"/>
    <x v="4"/>
    <n v="1"/>
    <n v="1"/>
    <n v="1"/>
  </r>
  <r>
    <s v="Zondra Rodrig"/>
    <s v="86709 Westend Parkway"/>
    <x v="4"/>
    <x v="6"/>
    <n v="59.5"/>
    <x v="6"/>
    <n v="1"/>
    <n v="1"/>
    <n v="7"/>
  </r>
  <r>
    <s v="Zondra Rodrig"/>
    <s v="86709 Westend Parkway"/>
    <x v="4"/>
    <x v="6"/>
    <n v="59.5"/>
    <x v="5"/>
    <n v="1"/>
    <n v="0"/>
    <n v="7"/>
  </r>
  <r>
    <s v="Zondra Rodrig"/>
    <s v="86709 Westend Parkway"/>
    <x v="4"/>
    <x v="6"/>
    <n v="59.5"/>
    <x v="3"/>
    <n v="1"/>
    <n v="0"/>
    <n v="7"/>
  </r>
  <r>
    <s v="Zondra Rodrig"/>
    <s v="86709 Westend Parkway"/>
    <x v="4"/>
    <x v="6"/>
    <n v="59.5"/>
    <x v="0"/>
    <n v="1"/>
    <n v="0"/>
    <n v="7"/>
  </r>
  <r>
    <s v="Zondra Rodrig"/>
    <s v="86709 Westend Parkway"/>
    <x v="4"/>
    <x v="6"/>
    <n v="59.5"/>
    <x v="1"/>
    <n v="1"/>
    <n v="0"/>
    <n v="7"/>
  </r>
  <r>
    <s v="Zondra Rodrig"/>
    <s v="86709 Westend Parkway"/>
    <x v="4"/>
    <x v="6"/>
    <n v="59.5"/>
    <x v="2"/>
    <n v="1"/>
    <n v="0"/>
    <n v="7"/>
  </r>
  <r>
    <s v="Zondra Rodrig"/>
    <s v="86709 Westend Parkway"/>
    <x v="4"/>
    <x v="6"/>
    <n v="59.5"/>
    <x v="4"/>
    <n v="1"/>
    <n v="0"/>
    <n v="7"/>
  </r>
  <r>
    <s v="Abigael Sabie"/>
    <s v="6 Loftsgordon Point"/>
    <x v="5"/>
    <x v="7"/>
    <n v="38.25"/>
    <x v="4"/>
    <n v="1"/>
    <n v="1"/>
    <n v="1"/>
  </r>
  <r>
    <s v="Ada MacCague"/>
    <s v="85 Oneill Place"/>
    <x v="5"/>
    <x v="7"/>
    <n v="33.979999999999997"/>
    <x v="4"/>
    <n v="1"/>
    <n v="1"/>
    <n v="1"/>
  </r>
  <r>
    <s v="Adair O'Hallihane"/>
    <s v="384 Continental Parkway"/>
    <x v="5"/>
    <x v="7"/>
    <n v="8.5"/>
    <x v="0"/>
    <n v="1"/>
    <n v="1"/>
    <n v="4"/>
  </r>
  <r>
    <s v="Adair O'Hallihane"/>
    <s v="384 Continental Parkway"/>
    <x v="5"/>
    <x v="7"/>
    <n v="8.5"/>
    <x v="1"/>
    <n v="1"/>
    <n v="0"/>
    <n v="4"/>
  </r>
  <r>
    <s v="Adair O'Hallihane"/>
    <s v="384 Continental Parkway"/>
    <x v="5"/>
    <x v="7"/>
    <n v="8.5"/>
    <x v="2"/>
    <n v="1"/>
    <n v="0"/>
    <n v="4"/>
  </r>
  <r>
    <s v="Adair O'Hallihane"/>
    <s v="384 Continental Parkway"/>
    <x v="5"/>
    <x v="7"/>
    <n v="8.5"/>
    <x v="4"/>
    <n v="1"/>
    <n v="0"/>
    <n v="4"/>
  </r>
  <r>
    <s v="Adaline Farens"/>
    <s v="43 Waxwing Avenue"/>
    <x v="5"/>
    <x v="8"/>
    <n v="29.73"/>
    <x v="4"/>
    <n v="1"/>
    <n v="1"/>
    <n v="1"/>
  </r>
  <r>
    <s v="Alberta Hanstock"/>
    <s v="909 Kings Crossing"/>
    <x v="5"/>
    <x v="7"/>
    <n v="101.98"/>
    <x v="2"/>
    <n v="1"/>
    <n v="1"/>
    <n v="2"/>
  </r>
  <r>
    <s v="Alberta Hanstock"/>
    <s v="909 Kings Crossing"/>
    <x v="5"/>
    <x v="7"/>
    <n v="101.98"/>
    <x v="4"/>
    <n v="1"/>
    <n v="0"/>
    <n v="2"/>
  </r>
  <r>
    <s v="Anjanette Lissett"/>
    <s v="3 Evergreen Court"/>
    <x v="5"/>
    <x v="8"/>
    <n v="29.73"/>
    <x v="1"/>
    <n v="1"/>
    <n v="1"/>
    <n v="3"/>
  </r>
  <r>
    <s v="Anjanette Lissett"/>
    <s v="3 Evergreen Court"/>
    <x v="5"/>
    <x v="8"/>
    <n v="29.73"/>
    <x v="2"/>
    <n v="1"/>
    <n v="0"/>
    <n v="3"/>
  </r>
  <r>
    <s v="Anjanette Lissett"/>
    <s v="3 Evergreen Court"/>
    <x v="5"/>
    <x v="8"/>
    <n v="29.73"/>
    <x v="4"/>
    <n v="1"/>
    <n v="0"/>
    <n v="3"/>
  </r>
  <r>
    <s v="Blayne Chaloner"/>
    <s v="85349 Pearson Avenue"/>
    <x v="5"/>
    <x v="8"/>
    <n v="38.25"/>
    <x v="1"/>
    <n v="1"/>
    <n v="1"/>
    <n v="3"/>
  </r>
  <r>
    <s v="Blayne Chaloner"/>
    <s v="85349 Pearson Avenue"/>
    <x v="5"/>
    <x v="8"/>
    <n v="38.25"/>
    <x v="2"/>
    <n v="1"/>
    <n v="0"/>
    <n v="3"/>
  </r>
  <r>
    <s v="Blayne Chaloner"/>
    <s v="85349 Pearson Avenue"/>
    <x v="5"/>
    <x v="8"/>
    <n v="38.25"/>
    <x v="4"/>
    <n v="1"/>
    <n v="0"/>
    <n v="3"/>
  </r>
  <r>
    <s v="Bryant McClements"/>
    <s v="10405 Transport Point"/>
    <x v="5"/>
    <x v="9"/>
    <n v="76.48"/>
    <x v="2"/>
    <n v="1"/>
    <n v="1"/>
    <n v="2"/>
  </r>
  <r>
    <s v="Bryant McClements"/>
    <s v="10405 Transport Point"/>
    <x v="5"/>
    <x v="9"/>
    <n v="76.48"/>
    <x v="4"/>
    <n v="1"/>
    <n v="0"/>
    <n v="2"/>
  </r>
  <r>
    <s v="Callean Chipperfield"/>
    <s v="836 Surrey Terrace"/>
    <x v="5"/>
    <x v="8"/>
    <n v="50.98"/>
    <x v="3"/>
    <n v="1"/>
    <n v="1"/>
    <n v="5"/>
  </r>
  <r>
    <s v="Callean Chipperfield"/>
    <s v="836 Surrey Terrace"/>
    <x v="5"/>
    <x v="8"/>
    <n v="50.98"/>
    <x v="0"/>
    <n v="1"/>
    <n v="0"/>
    <n v="5"/>
  </r>
  <r>
    <s v="Callean Chipperfield"/>
    <s v="836 Surrey Terrace"/>
    <x v="5"/>
    <x v="8"/>
    <n v="50.98"/>
    <x v="1"/>
    <n v="1"/>
    <n v="0"/>
    <n v="5"/>
  </r>
  <r>
    <s v="Callean Chipperfield"/>
    <s v="836 Surrey Terrace"/>
    <x v="5"/>
    <x v="8"/>
    <n v="50.98"/>
    <x v="2"/>
    <n v="1"/>
    <n v="0"/>
    <n v="5"/>
  </r>
  <r>
    <s v="Callean Chipperfield"/>
    <s v="836 Surrey Terrace"/>
    <x v="5"/>
    <x v="8"/>
    <n v="50.98"/>
    <x v="4"/>
    <n v="1"/>
    <n v="0"/>
    <n v="5"/>
  </r>
  <r>
    <s v="Deanne Pendreigh"/>
    <s v="3 Debra Circle"/>
    <x v="5"/>
    <x v="8"/>
    <n v="36.82"/>
    <x v="2"/>
    <n v="1"/>
    <n v="1"/>
    <n v="2"/>
  </r>
  <r>
    <s v="Deanne Pendreigh"/>
    <s v="3 Debra Circle"/>
    <x v="5"/>
    <x v="8"/>
    <n v="36.82"/>
    <x v="4"/>
    <n v="1"/>
    <n v="0"/>
    <n v="2"/>
  </r>
  <r>
    <s v="Delmore Gatecliffe"/>
    <s v="4 Ryan Point"/>
    <x v="5"/>
    <x v="8"/>
    <n v="30.84"/>
    <x v="4"/>
    <n v="1"/>
    <n v="1"/>
    <n v="1"/>
  </r>
  <r>
    <s v="Dinnie Wickmann"/>
    <s v="363 Elmside Court"/>
    <x v="5"/>
    <x v="8"/>
    <n v="45.32"/>
    <x v="1"/>
    <n v="1"/>
    <n v="1"/>
    <n v="3"/>
  </r>
  <r>
    <s v="Dinnie Wickmann"/>
    <s v="363 Elmside Court"/>
    <x v="5"/>
    <x v="8"/>
    <n v="45.32"/>
    <x v="2"/>
    <n v="1"/>
    <n v="0"/>
    <n v="3"/>
  </r>
  <r>
    <s v="Dinnie Wickmann"/>
    <s v="363 Elmside Court"/>
    <x v="5"/>
    <x v="8"/>
    <n v="45.32"/>
    <x v="4"/>
    <n v="1"/>
    <n v="0"/>
    <n v="3"/>
  </r>
  <r>
    <s v="Dulcia Jouannisson"/>
    <s v="7659 Mariners Cove Hill"/>
    <x v="5"/>
    <x v="9"/>
    <n v="59.48"/>
    <x v="1"/>
    <n v="1"/>
    <n v="1"/>
    <n v="3"/>
  </r>
  <r>
    <s v="Dulcia Jouannisson"/>
    <s v="7659 Mariners Cove Hill"/>
    <x v="5"/>
    <x v="9"/>
    <n v="59.48"/>
    <x v="2"/>
    <n v="1"/>
    <n v="0"/>
    <n v="3"/>
  </r>
  <r>
    <s v="Dulcia Jouannisson"/>
    <s v="7659 Mariners Cove Hill"/>
    <x v="5"/>
    <x v="9"/>
    <n v="59.48"/>
    <x v="4"/>
    <n v="1"/>
    <n v="0"/>
    <n v="3"/>
  </r>
  <r>
    <s v="Efren Hollyland"/>
    <s v="10314 Jay Hill"/>
    <x v="5"/>
    <x v="8"/>
    <n v="3.4"/>
    <x v="3"/>
    <n v="1"/>
    <n v="1"/>
    <n v="5"/>
  </r>
  <r>
    <s v="Efren Hollyland"/>
    <s v="10314 Jay Hill"/>
    <x v="5"/>
    <x v="8"/>
    <n v="3.4"/>
    <x v="0"/>
    <n v="1"/>
    <n v="0"/>
    <n v="5"/>
  </r>
  <r>
    <s v="Efren Hollyland"/>
    <s v="10314 Jay Hill"/>
    <x v="5"/>
    <x v="8"/>
    <n v="3.4"/>
    <x v="1"/>
    <n v="1"/>
    <n v="0"/>
    <n v="5"/>
  </r>
  <r>
    <s v="Efren Hollyland"/>
    <s v="10314 Jay Hill"/>
    <x v="5"/>
    <x v="8"/>
    <n v="3.4"/>
    <x v="2"/>
    <n v="1"/>
    <n v="0"/>
    <n v="5"/>
  </r>
  <r>
    <s v="Efren Hollyland"/>
    <s v="10314 Jay Hill"/>
    <x v="5"/>
    <x v="8"/>
    <n v="3.4"/>
    <x v="4"/>
    <n v="1"/>
    <n v="0"/>
    <n v="5"/>
  </r>
  <r>
    <s v="Elora Devennie"/>
    <s v="8 Michigan Way"/>
    <x v="5"/>
    <x v="8"/>
    <n v="42.28"/>
    <x v="2"/>
    <n v="1"/>
    <n v="1"/>
    <n v="2"/>
  </r>
  <r>
    <s v="Elora Devennie"/>
    <s v="8 Michigan Way"/>
    <x v="5"/>
    <x v="8"/>
    <n v="42.28"/>
    <x v="4"/>
    <n v="1"/>
    <n v="0"/>
    <n v="2"/>
  </r>
  <r>
    <s v="Erv Andreasson"/>
    <s v="4599 Marquette Way"/>
    <x v="5"/>
    <x v="7"/>
    <n v="42.5"/>
    <x v="6"/>
    <n v="1"/>
    <n v="1"/>
    <n v="7"/>
  </r>
  <r>
    <s v="Erv Andreasson"/>
    <s v="4599 Marquette Way"/>
    <x v="5"/>
    <x v="7"/>
    <n v="42.5"/>
    <x v="5"/>
    <n v="1"/>
    <n v="0"/>
    <n v="7"/>
  </r>
  <r>
    <s v="Erv Andreasson"/>
    <s v="4599 Marquette Way"/>
    <x v="5"/>
    <x v="7"/>
    <n v="42.5"/>
    <x v="3"/>
    <n v="1"/>
    <n v="0"/>
    <n v="7"/>
  </r>
  <r>
    <s v="Erv Andreasson"/>
    <s v="4599 Marquette Way"/>
    <x v="5"/>
    <x v="7"/>
    <n v="42.5"/>
    <x v="0"/>
    <n v="1"/>
    <n v="0"/>
    <n v="7"/>
  </r>
  <r>
    <s v="Erv Andreasson"/>
    <s v="4599 Marquette Way"/>
    <x v="5"/>
    <x v="7"/>
    <n v="42.5"/>
    <x v="1"/>
    <n v="1"/>
    <n v="0"/>
    <n v="7"/>
  </r>
  <r>
    <s v="Erv Andreasson"/>
    <s v="4599 Marquette Way"/>
    <x v="5"/>
    <x v="7"/>
    <n v="42.5"/>
    <x v="2"/>
    <n v="1"/>
    <n v="0"/>
    <n v="7"/>
  </r>
  <r>
    <s v="Erv Andreasson"/>
    <s v="4599 Marquette Way"/>
    <x v="5"/>
    <x v="7"/>
    <n v="42.5"/>
    <x v="4"/>
    <n v="1"/>
    <n v="0"/>
    <n v="7"/>
  </r>
  <r>
    <s v="Federica Alvarado"/>
    <s v="4654 Beilfuss Center"/>
    <x v="5"/>
    <x v="7"/>
    <n v="79.73"/>
    <x v="1"/>
    <n v="1"/>
    <n v="1"/>
    <n v="3"/>
  </r>
  <r>
    <s v="Federica Alvarado"/>
    <s v="4654 Beilfuss Center"/>
    <x v="5"/>
    <x v="7"/>
    <n v="79.73"/>
    <x v="2"/>
    <n v="1"/>
    <n v="0"/>
    <n v="3"/>
  </r>
  <r>
    <s v="Federica Alvarado"/>
    <s v="4654 Beilfuss Center"/>
    <x v="5"/>
    <x v="7"/>
    <n v="79.73"/>
    <x v="4"/>
    <n v="1"/>
    <n v="0"/>
    <n v="3"/>
  </r>
  <r>
    <s v="Felicity Armor"/>
    <s v="69 Surrey Center"/>
    <x v="5"/>
    <x v="8"/>
    <n v="67.98"/>
    <x v="4"/>
    <n v="1"/>
    <n v="1"/>
    <n v="1"/>
  </r>
  <r>
    <s v="Fitz Malacrida"/>
    <s v="1 Toban Crossing"/>
    <x v="5"/>
    <x v="7"/>
    <n v="27.03"/>
    <x v="2"/>
    <n v="1"/>
    <n v="1"/>
    <n v="2"/>
  </r>
  <r>
    <s v="Fitz Malacrida"/>
    <s v="1 Toban Crossing"/>
    <x v="5"/>
    <x v="7"/>
    <n v="27.03"/>
    <x v="4"/>
    <n v="1"/>
    <n v="0"/>
    <n v="2"/>
  </r>
  <r>
    <s v="Florenza Crockett"/>
    <s v="9242 Tennessee Court"/>
    <x v="5"/>
    <x v="7"/>
    <n v="59.48"/>
    <x v="2"/>
    <n v="1"/>
    <n v="1"/>
    <n v="2"/>
  </r>
  <r>
    <s v="Florenza Crockett"/>
    <s v="9242 Tennessee Court"/>
    <x v="5"/>
    <x v="7"/>
    <n v="59.48"/>
    <x v="4"/>
    <n v="1"/>
    <n v="0"/>
    <n v="2"/>
  </r>
  <r>
    <s v="Frasco Pitcaithly"/>
    <s v="0522 Fallview Plaza"/>
    <x v="5"/>
    <x v="8"/>
    <n v="42.48"/>
    <x v="3"/>
    <n v="1"/>
    <n v="1"/>
    <n v="2"/>
  </r>
  <r>
    <s v="Frasco Pitcaithly"/>
    <s v="0522 Fallview Plaza"/>
    <x v="5"/>
    <x v="8"/>
    <n v="42.48"/>
    <x v="0"/>
    <n v="1"/>
    <n v="0"/>
    <n v="2"/>
  </r>
  <r>
    <s v="Gabi Kleinerman"/>
    <s v="881 Sachtjen Center"/>
    <x v="5"/>
    <x v="9"/>
    <n v="47.55"/>
    <x v="4"/>
    <n v="1"/>
    <n v="1"/>
    <n v="1"/>
  </r>
  <r>
    <s v="Gabriella Charteris"/>
    <s v="44 North Junction"/>
    <x v="5"/>
    <x v="8"/>
    <n v="53.94"/>
    <x v="6"/>
    <n v="1"/>
    <n v="1"/>
    <n v="7"/>
  </r>
  <r>
    <s v="Gabriella Charteris"/>
    <s v="44 North Junction"/>
    <x v="5"/>
    <x v="8"/>
    <n v="53.94"/>
    <x v="5"/>
    <n v="1"/>
    <n v="0"/>
    <n v="7"/>
  </r>
  <r>
    <s v="Gabriella Charteris"/>
    <s v="44 North Junction"/>
    <x v="5"/>
    <x v="8"/>
    <n v="53.94"/>
    <x v="3"/>
    <n v="1"/>
    <n v="0"/>
    <n v="7"/>
  </r>
  <r>
    <s v="Gabriella Charteris"/>
    <s v="44 North Junction"/>
    <x v="5"/>
    <x v="8"/>
    <n v="53.94"/>
    <x v="0"/>
    <n v="1"/>
    <n v="0"/>
    <n v="7"/>
  </r>
  <r>
    <s v="Gabriella Charteris"/>
    <s v="44 North Junction"/>
    <x v="5"/>
    <x v="8"/>
    <n v="53.94"/>
    <x v="1"/>
    <n v="1"/>
    <n v="0"/>
    <n v="7"/>
  </r>
  <r>
    <s v="Gabriella Charteris"/>
    <s v="44 North Junction"/>
    <x v="5"/>
    <x v="8"/>
    <n v="53.94"/>
    <x v="2"/>
    <n v="1"/>
    <n v="0"/>
    <n v="7"/>
  </r>
  <r>
    <s v="Gabriella Charteris"/>
    <s v="44 North Junction"/>
    <x v="5"/>
    <x v="8"/>
    <n v="53.94"/>
    <x v="4"/>
    <n v="1"/>
    <n v="0"/>
    <n v="7"/>
  </r>
  <r>
    <s v="Gaby Duffell"/>
    <s v="58793 Ridge Oak Way"/>
    <x v="5"/>
    <x v="8"/>
    <n v="53.94"/>
    <x v="6"/>
    <n v="1"/>
    <n v="1"/>
    <n v="7"/>
  </r>
  <r>
    <s v="Gaby Duffell"/>
    <s v="58793 Ridge Oak Way"/>
    <x v="5"/>
    <x v="8"/>
    <n v="53.94"/>
    <x v="5"/>
    <n v="1"/>
    <n v="0"/>
    <n v="7"/>
  </r>
  <r>
    <s v="Gaby Duffell"/>
    <s v="58793 Ridge Oak Way"/>
    <x v="5"/>
    <x v="8"/>
    <n v="53.94"/>
    <x v="3"/>
    <n v="1"/>
    <n v="0"/>
    <n v="7"/>
  </r>
  <r>
    <s v="Gaby Duffell"/>
    <s v="58793 Ridge Oak Way"/>
    <x v="5"/>
    <x v="8"/>
    <n v="53.94"/>
    <x v="0"/>
    <n v="1"/>
    <n v="0"/>
    <n v="7"/>
  </r>
  <r>
    <s v="Gaby Duffell"/>
    <s v="58793 Ridge Oak Way"/>
    <x v="5"/>
    <x v="8"/>
    <n v="53.94"/>
    <x v="1"/>
    <n v="1"/>
    <n v="0"/>
    <n v="7"/>
  </r>
  <r>
    <s v="Gaby Duffell"/>
    <s v="58793 Ridge Oak Way"/>
    <x v="5"/>
    <x v="8"/>
    <n v="53.94"/>
    <x v="2"/>
    <n v="1"/>
    <n v="0"/>
    <n v="7"/>
  </r>
  <r>
    <s v="Gaby Duffell"/>
    <s v="58793 Ridge Oak Way"/>
    <x v="5"/>
    <x v="8"/>
    <n v="53.94"/>
    <x v="4"/>
    <n v="1"/>
    <n v="0"/>
    <n v="7"/>
  </r>
  <r>
    <s v="Gaby Faulks"/>
    <s v="49 Graceland Avenue"/>
    <x v="5"/>
    <x v="7"/>
    <n v="38.229999999999997"/>
    <x v="6"/>
    <n v="1"/>
    <n v="1"/>
    <n v="3"/>
  </r>
  <r>
    <s v="Gaby Faulks"/>
    <s v="49 Graceland Avenue"/>
    <x v="5"/>
    <x v="7"/>
    <n v="38.229999999999997"/>
    <x v="5"/>
    <n v="1"/>
    <n v="0"/>
    <n v="3"/>
  </r>
  <r>
    <s v="Gaby Faulks"/>
    <s v="49 Graceland Avenue"/>
    <x v="5"/>
    <x v="7"/>
    <n v="38.229999999999997"/>
    <x v="3"/>
    <n v="1"/>
    <n v="0"/>
    <n v="3"/>
  </r>
  <r>
    <s v="Gaspard O'Cuddie"/>
    <s v="2 Anthes Road"/>
    <x v="5"/>
    <x v="8"/>
    <n v="44.1"/>
    <x v="4"/>
    <n v="1"/>
    <n v="1"/>
    <n v="1"/>
  </r>
  <r>
    <s v="Gerhard Woolens"/>
    <s v="12 Sachtjen Drive"/>
    <x v="5"/>
    <x v="8"/>
    <n v="33.979999999999997"/>
    <x v="3"/>
    <n v="1"/>
    <n v="1"/>
    <n v="5"/>
  </r>
  <r>
    <s v="Gerhard Woolens"/>
    <s v="12 Sachtjen Drive"/>
    <x v="5"/>
    <x v="8"/>
    <n v="33.979999999999997"/>
    <x v="0"/>
    <n v="1"/>
    <n v="0"/>
    <n v="5"/>
  </r>
  <r>
    <s v="Gerhard Woolens"/>
    <s v="12 Sachtjen Drive"/>
    <x v="5"/>
    <x v="8"/>
    <n v="33.979999999999997"/>
    <x v="1"/>
    <n v="1"/>
    <n v="0"/>
    <n v="5"/>
  </r>
  <r>
    <s v="Gerhard Woolens"/>
    <s v="12 Sachtjen Drive"/>
    <x v="5"/>
    <x v="8"/>
    <n v="33.979999999999997"/>
    <x v="2"/>
    <n v="1"/>
    <n v="0"/>
    <n v="5"/>
  </r>
  <r>
    <s v="Gerhard Woolens"/>
    <s v="12 Sachtjen Drive"/>
    <x v="5"/>
    <x v="8"/>
    <n v="33.979999999999997"/>
    <x v="4"/>
    <n v="1"/>
    <n v="0"/>
    <n v="5"/>
  </r>
  <r>
    <s v="Gib Rendell"/>
    <s v="5 Doe Crossing Park"/>
    <x v="5"/>
    <x v="8"/>
    <n v="47.89"/>
    <x v="2"/>
    <n v="1"/>
    <n v="1"/>
    <n v="2"/>
  </r>
  <r>
    <s v="Gib Rendell"/>
    <s v="5 Doe Crossing Park"/>
    <x v="5"/>
    <x v="8"/>
    <n v="47.89"/>
    <x v="4"/>
    <n v="1"/>
    <n v="0"/>
    <n v="2"/>
  </r>
  <r>
    <s v="Grazia Grancher"/>
    <s v="5218 Truax Way"/>
    <x v="5"/>
    <x v="7"/>
    <n v="8.5"/>
    <x v="0"/>
    <n v="1"/>
    <n v="1"/>
    <n v="4"/>
  </r>
  <r>
    <s v="Grazia Grancher"/>
    <s v="5218 Truax Way"/>
    <x v="5"/>
    <x v="7"/>
    <n v="8.5"/>
    <x v="1"/>
    <n v="1"/>
    <n v="0"/>
    <n v="4"/>
  </r>
  <r>
    <s v="Grazia Grancher"/>
    <s v="5218 Truax Way"/>
    <x v="5"/>
    <x v="7"/>
    <n v="8.5"/>
    <x v="2"/>
    <n v="1"/>
    <n v="0"/>
    <n v="4"/>
  </r>
  <r>
    <s v="Grazia Grancher"/>
    <s v="5218 Truax Way"/>
    <x v="5"/>
    <x v="7"/>
    <n v="8.5"/>
    <x v="4"/>
    <n v="1"/>
    <n v="0"/>
    <n v="4"/>
  </r>
  <r>
    <s v="Gregoor Dufour"/>
    <s v="16704 Esch Drive"/>
    <x v="5"/>
    <x v="8"/>
    <n v="56.92"/>
    <x v="6"/>
    <n v="1"/>
    <n v="1"/>
    <n v="7"/>
  </r>
  <r>
    <s v="Gregoor Dufour"/>
    <s v="16704 Esch Drive"/>
    <x v="5"/>
    <x v="8"/>
    <n v="56.92"/>
    <x v="5"/>
    <n v="1"/>
    <n v="0"/>
    <n v="7"/>
  </r>
  <r>
    <s v="Gregoor Dufour"/>
    <s v="16704 Esch Drive"/>
    <x v="5"/>
    <x v="8"/>
    <n v="56.92"/>
    <x v="3"/>
    <n v="1"/>
    <n v="0"/>
    <n v="7"/>
  </r>
  <r>
    <s v="Gregoor Dufour"/>
    <s v="16704 Esch Drive"/>
    <x v="5"/>
    <x v="8"/>
    <n v="56.92"/>
    <x v="0"/>
    <n v="1"/>
    <n v="0"/>
    <n v="7"/>
  </r>
  <r>
    <s v="Gregoor Dufour"/>
    <s v="16704 Esch Drive"/>
    <x v="5"/>
    <x v="8"/>
    <n v="56.92"/>
    <x v="1"/>
    <n v="1"/>
    <n v="0"/>
    <n v="7"/>
  </r>
  <r>
    <s v="Gregoor Dufour"/>
    <s v="16704 Esch Drive"/>
    <x v="5"/>
    <x v="8"/>
    <n v="56.92"/>
    <x v="2"/>
    <n v="1"/>
    <n v="0"/>
    <n v="7"/>
  </r>
  <r>
    <s v="Gregoor Dufour"/>
    <s v="16704 Esch Drive"/>
    <x v="5"/>
    <x v="8"/>
    <n v="56.92"/>
    <x v="4"/>
    <n v="1"/>
    <n v="0"/>
    <n v="7"/>
  </r>
  <r>
    <s v="Griswold Guilloud"/>
    <s v="89 Lerdahl Crossing"/>
    <x v="5"/>
    <x v="7"/>
    <n v="45.32"/>
    <x v="0"/>
    <n v="1"/>
    <n v="1"/>
    <n v="4"/>
  </r>
  <r>
    <s v="Griswold Guilloud"/>
    <s v="89 Lerdahl Crossing"/>
    <x v="5"/>
    <x v="7"/>
    <n v="45.32"/>
    <x v="1"/>
    <n v="1"/>
    <n v="0"/>
    <n v="4"/>
  </r>
  <r>
    <s v="Griswold Guilloud"/>
    <s v="89 Lerdahl Crossing"/>
    <x v="5"/>
    <x v="7"/>
    <n v="45.32"/>
    <x v="2"/>
    <n v="1"/>
    <n v="0"/>
    <n v="4"/>
  </r>
  <r>
    <s v="Griswold Guilloud"/>
    <s v="89 Lerdahl Crossing"/>
    <x v="5"/>
    <x v="7"/>
    <n v="45.32"/>
    <x v="4"/>
    <n v="1"/>
    <n v="0"/>
    <n v="4"/>
  </r>
  <r>
    <s v="Guthrey Spalls"/>
    <s v="16324 Hagan Trail"/>
    <x v="5"/>
    <x v="8"/>
    <n v="28.32"/>
    <x v="1"/>
    <n v="1"/>
    <n v="1"/>
    <n v="3"/>
  </r>
  <r>
    <s v="Guthrey Spalls"/>
    <s v="16324 Hagan Trail"/>
    <x v="5"/>
    <x v="8"/>
    <n v="28.32"/>
    <x v="2"/>
    <n v="1"/>
    <n v="0"/>
    <n v="3"/>
  </r>
  <r>
    <s v="Guthrey Spalls"/>
    <s v="16324 Hagan Trail"/>
    <x v="5"/>
    <x v="8"/>
    <n v="28.32"/>
    <x v="4"/>
    <n v="1"/>
    <n v="0"/>
    <n v="3"/>
  </r>
  <r>
    <s v="Hilton Lukasen"/>
    <s v="34 Monterey Trail"/>
    <x v="5"/>
    <x v="8"/>
    <n v="55.22"/>
    <x v="1"/>
    <n v="1"/>
    <n v="1"/>
    <n v="3"/>
  </r>
  <r>
    <s v="Hilton Lukasen"/>
    <s v="34 Monterey Trail"/>
    <x v="5"/>
    <x v="8"/>
    <n v="55.22"/>
    <x v="2"/>
    <n v="1"/>
    <n v="0"/>
    <n v="3"/>
  </r>
  <r>
    <s v="Hilton Lukasen"/>
    <s v="34 Monterey Trail"/>
    <x v="5"/>
    <x v="8"/>
    <n v="55.22"/>
    <x v="4"/>
    <n v="1"/>
    <n v="0"/>
    <n v="3"/>
  </r>
  <r>
    <s v="Kitty Noulton"/>
    <s v="7310 Carioca Way"/>
    <x v="5"/>
    <x v="8"/>
    <n v="38.229999999999997"/>
    <x v="0"/>
    <n v="1"/>
    <n v="1"/>
    <n v="4"/>
  </r>
  <r>
    <s v="Kitty Noulton"/>
    <s v="7310 Carioca Way"/>
    <x v="5"/>
    <x v="8"/>
    <n v="38.229999999999997"/>
    <x v="1"/>
    <n v="1"/>
    <n v="0"/>
    <n v="4"/>
  </r>
  <r>
    <s v="Kitty Noulton"/>
    <s v="7310 Carioca Way"/>
    <x v="5"/>
    <x v="8"/>
    <n v="38.229999999999997"/>
    <x v="2"/>
    <n v="1"/>
    <n v="0"/>
    <n v="4"/>
  </r>
  <r>
    <s v="Kitty Noulton"/>
    <s v="7310 Carioca Way"/>
    <x v="5"/>
    <x v="8"/>
    <n v="38.229999999999997"/>
    <x v="4"/>
    <n v="1"/>
    <n v="0"/>
    <n v="4"/>
  </r>
  <r>
    <s v="Kym Alvis"/>
    <s v="64546 Rusk Road"/>
    <x v="5"/>
    <x v="7"/>
    <n v="33.979999999999997"/>
    <x v="2"/>
    <n v="1"/>
    <n v="1"/>
    <n v="2"/>
  </r>
  <r>
    <s v="Kym Alvis"/>
    <s v="64546 Rusk Road"/>
    <x v="5"/>
    <x v="7"/>
    <n v="33.979999999999997"/>
    <x v="4"/>
    <n v="1"/>
    <n v="0"/>
    <n v="2"/>
  </r>
  <r>
    <s v="Laurens Ratledge"/>
    <s v="29 Spohn Drive"/>
    <x v="5"/>
    <x v="8"/>
    <n v="42.5"/>
    <x v="0"/>
    <n v="1"/>
    <n v="1"/>
    <n v="4"/>
  </r>
  <r>
    <s v="Laurens Ratledge"/>
    <s v="29 Spohn Drive"/>
    <x v="5"/>
    <x v="8"/>
    <n v="42.5"/>
    <x v="1"/>
    <n v="1"/>
    <n v="0"/>
    <n v="4"/>
  </r>
  <r>
    <s v="Laurens Ratledge"/>
    <s v="29 Spohn Drive"/>
    <x v="5"/>
    <x v="8"/>
    <n v="42.5"/>
    <x v="2"/>
    <n v="1"/>
    <n v="0"/>
    <n v="4"/>
  </r>
  <r>
    <s v="Laurens Ratledge"/>
    <s v="29 Spohn Drive"/>
    <x v="5"/>
    <x v="8"/>
    <n v="42.5"/>
    <x v="4"/>
    <n v="1"/>
    <n v="0"/>
    <n v="4"/>
  </r>
  <r>
    <s v="Lizette Kettleson"/>
    <s v="70 Arapahoe Point"/>
    <x v="5"/>
    <x v="8"/>
    <n v="50.95"/>
    <x v="1"/>
    <n v="1"/>
    <n v="1"/>
    <n v="3"/>
  </r>
  <r>
    <s v="Lizette Kettleson"/>
    <s v="70 Arapahoe Point"/>
    <x v="5"/>
    <x v="8"/>
    <n v="50.95"/>
    <x v="2"/>
    <n v="1"/>
    <n v="0"/>
    <n v="3"/>
  </r>
  <r>
    <s v="Lizette Kettleson"/>
    <s v="70 Arapahoe Point"/>
    <x v="5"/>
    <x v="8"/>
    <n v="50.95"/>
    <x v="4"/>
    <n v="1"/>
    <n v="0"/>
    <n v="3"/>
  </r>
  <r>
    <s v="Madelena Peacey"/>
    <s v="7 Jana Crossing"/>
    <x v="5"/>
    <x v="7"/>
    <n v="47.57"/>
    <x v="2"/>
    <n v="1"/>
    <n v="1"/>
    <n v="2"/>
  </r>
  <r>
    <s v="Madelena Peacey"/>
    <s v="7 Jana Crossing"/>
    <x v="5"/>
    <x v="7"/>
    <n v="47.57"/>
    <x v="4"/>
    <n v="1"/>
    <n v="0"/>
    <n v="2"/>
  </r>
  <r>
    <s v="Marietta Hummerston"/>
    <s v="51 Ridgeview Alley"/>
    <x v="5"/>
    <x v="8"/>
    <n v="50.92"/>
    <x v="1"/>
    <n v="1"/>
    <n v="1"/>
    <n v="3"/>
  </r>
  <r>
    <s v="Marietta Hummerston"/>
    <s v="51 Ridgeview Alley"/>
    <x v="5"/>
    <x v="8"/>
    <n v="50.92"/>
    <x v="2"/>
    <n v="1"/>
    <n v="0"/>
    <n v="3"/>
  </r>
  <r>
    <s v="Marietta Hummerston"/>
    <s v="51 Ridgeview Alley"/>
    <x v="5"/>
    <x v="8"/>
    <n v="50.92"/>
    <x v="4"/>
    <n v="1"/>
    <n v="0"/>
    <n v="3"/>
  </r>
  <r>
    <s v="Maritsa Caller"/>
    <s v="60 Springview Court"/>
    <x v="5"/>
    <x v="8"/>
    <n v="33.979999999999997"/>
    <x v="6"/>
    <n v="1"/>
    <n v="1"/>
    <n v="7"/>
  </r>
  <r>
    <s v="Maritsa Caller"/>
    <s v="60 Springview Court"/>
    <x v="5"/>
    <x v="8"/>
    <n v="33.979999999999997"/>
    <x v="5"/>
    <n v="1"/>
    <n v="0"/>
    <n v="7"/>
  </r>
  <r>
    <s v="Maritsa Caller"/>
    <s v="60 Springview Court"/>
    <x v="5"/>
    <x v="8"/>
    <n v="33.979999999999997"/>
    <x v="3"/>
    <n v="1"/>
    <n v="0"/>
    <n v="7"/>
  </r>
  <r>
    <s v="Maritsa Caller"/>
    <s v="60 Springview Court"/>
    <x v="5"/>
    <x v="8"/>
    <n v="33.979999999999997"/>
    <x v="0"/>
    <n v="1"/>
    <n v="0"/>
    <n v="7"/>
  </r>
  <r>
    <s v="Maritsa Caller"/>
    <s v="60 Springview Court"/>
    <x v="5"/>
    <x v="8"/>
    <n v="33.979999999999997"/>
    <x v="1"/>
    <n v="1"/>
    <n v="0"/>
    <n v="7"/>
  </r>
  <r>
    <s v="Maritsa Caller"/>
    <s v="60 Springview Court"/>
    <x v="5"/>
    <x v="8"/>
    <n v="33.979999999999997"/>
    <x v="2"/>
    <n v="1"/>
    <n v="0"/>
    <n v="7"/>
  </r>
  <r>
    <s v="Maritsa Caller"/>
    <s v="60 Springview Court"/>
    <x v="5"/>
    <x v="8"/>
    <n v="33.979999999999997"/>
    <x v="4"/>
    <n v="1"/>
    <n v="0"/>
    <n v="7"/>
  </r>
  <r>
    <s v="Marsiella Woodwing"/>
    <s v="77 Towne Road"/>
    <x v="5"/>
    <x v="8"/>
    <n v="31.16"/>
    <x v="1"/>
    <n v="1"/>
    <n v="1"/>
    <n v="3"/>
  </r>
  <r>
    <s v="Marsiella Woodwing"/>
    <s v="77 Towne Road"/>
    <x v="5"/>
    <x v="8"/>
    <n v="31.16"/>
    <x v="2"/>
    <n v="1"/>
    <n v="0"/>
    <n v="3"/>
  </r>
  <r>
    <s v="Marsiella Woodwing"/>
    <s v="77 Towne Road"/>
    <x v="5"/>
    <x v="8"/>
    <n v="31.16"/>
    <x v="4"/>
    <n v="1"/>
    <n v="0"/>
    <n v="3"/>
  </r>
  <r>
    <s v="Maryann Stokoe"/>
    <s v="614 Lien Place"/>
    <x v="5"/>
    <x v="7"/>
    <n v="57.75"/>
    <x v="2"/>
    <n v="1"/>
    <n v="1"/>
    <n v="2"/>
  </r>
  <r>
    <s v="Maryann Stokoe"/>
    <s v="614 Lien Place"/>
    <x v="5"/>
    <x v="7"/>
    <n v="57.75"/>
    <x v="4"/>
    <n v="1"/>
    <n v="0"/>
    <n v="2"/>
  </r>
  <r>
    <s v="Obie Stroder"/>
    <s v="84 Lake View Crossing"/>
    <x v="5"/>
    <x v="9"/>
    <n v="36.909999999999997"/>
    <x v="2"/>
    <n v="1"/>
    <n v="1"/>
    <n v="2"/>
  </r>
  <r>
    <s v="Obie Stroder"/>
    <s v="84 Lake View Crossing"/>
    <x v="5"/>
    <x v="9"/>
    <n v="36.909999999999997"/>
    <x v="4"/>
    <n v="1"/>
    <n v="0"/>
    <n v="2"/>
  </r>
  <r>
    <s v="Olwen Vairow"/>
    <s v="7275 Dexter Center"/>
    <x v="5"/>
    <x v="9"/>
    <n v="59.47"/>
    <x v="4"/>
    <n v="1"/>
    <n v="1"/>
    <n v="1"/>
  </r>
  <r>
    <s v="Othilia Heffernon"/>
    <s v="6246 Kinsman Road"/>
    <x v="5"/>
    <x v="7"/>
    <n v="82.43"/>
    <x v="4"/>
    <n v="1"/>
    <n v="1"/>
    <n v="1"/>
  </r>
  <r>
    <s v="Paddie Kits"/>
    <s v="53 Morning Terrace"/>
    <x v="5"/>
    <x v="7"/>
    <n v="49.56"/>
    <x v="1"/>
    <n v="1"/>
    <n v="1"/>
    <n v="3"/>
  </r>
  <r>
    <s v="Paddie Kits"/>
    <s v="53 Morning Terrace"/>
    <x v="5"/>
    <x v="7"/>
    <n v="49.56"/>
    <x v="2"/>
    <n v="1"/>
    <n v="0"/>
    <n v="3"/>
  </r>
  <r>
    <s v="Paddie Kits"/>
    <s v="53 Morning Terrace"/>
    <x v="5"/>
    <x v="7"/>
    <n v="49.56"/>
    <x v="4"/>
    <n v="1"/>
    <n v="0"/>
    <n v="3"/>
  </r>
  <r>
    <s v="Petey Gumey"/>
    <s v="3 Summit Point"/>
    <x v="5"/>
    <x v="8"/>
    <n v="42.45"/>
    <x v="2"/>
    <n v="1"/>
    <n v="1"/>
    <n v="2"/>
  </r>
  <r>
    <s v="Petey Gumey"/>
    <s v="3 Summit Point"/>
    <x v="5"/>
    <x v="8"/>
    <n v="42.45"/>
    <x v="4"/>
    <n v="1"/>
    <n v="0"/>
    <n v="2"/>
  </r>
  <r>
    <s v="Raoul Godon"/>
    <s v="9019 3rd Center"/>
    <x v="5"/>
    <x v="8"/>
    <n v="60.64"/>
    <x v="4"/>
    <n v="1"/>
    <n v="1"/>
    <n v="1"/>
  </r>
  <r>
    <s v="Reggy Erdely"/>
    <s v="77 Northland Terrace"/>
    <x v="5"/>
    <x v="8"/>
    <n v="59.47"/>
    <x v="1"/>
    <n v="1"/>
    <n v="1"/>
    <n v="3"/>
  </r>
  <r>
    <s v="Reggy Erdely"/>
    <s v="77 Northland Terrace"/>
    <x v="5"/>
    <x v="8"/>
    <n v="59.47"/>
    <x v="2"/>
    <n v="1"/>
    <n v="0"/>
    <n v="3"/>
  </r>
  <r>
    <s v="Reggy Erdely"/>
    <s v="77 Northland Terrace"/>
    <x v="5"/>
    <x v="8"/>
    <n v="59.47"/>
    <x v="4"/>
    <n v="1"/>
    <n v="0"/>
    <n v="3"/>
  </r>
  <r>
    <s v="Ricoriki Collinette"/>
    <s v="8 Grim Street"/>
    <x v="5"/>
    <x v="8"/>
    <n v="8.5"/>
    <x v="3"/>
    <n v="1"/>
    <n v="1"/>
    <n v="5"/>
  </r>
  <r>
    <s v="Ricoriki Collinette"/>
    <s v="8 Grim Street"/>
    <x v="5"/>
    <x v="8"/>
    <n v="42.5"/>
    <x v="0"/>
    <n v="1"/>
    <n v="0"/>
    <n v="5"/>
  </r>
  <r>
    <s v="Ricoriki Collinette"/>
    <s v="8 Grim Street"/>
    <x v="5"/>
    <x v="8"/>
    <n v="42.5"/>
    <x v="1"/>
    <n v="1"/>
    <n v="0"/>
    <n v="5"/>
  </r>
  <r>
    <s v="Ricoriki Collinette"/>
    <s v="8 Grim Street"/>
    <x v="5"/>
    <x v="8"/>
    <n v="42.5"/>
    <x v="2"/>
    <n v="1"/>
    <n v="0"/>
    <n v="5"/>
  </r>
  <r>
    <s v="Ricoriki Collinette"/>
    <s v="8 Grim Street"/>
    <x v="5"/>
    <x v="8"/>
    <n v="42.5"/>
    <x v="4"/>
    <n v="1"/>
    <n v="0"/>
    <n v="5"/>
  </r>
  <r>
    <s v="Russell Maro"/>
    <s v="167 Killdeer Park"/>
    <x v="5"/>
    <x v="7"/>
    <n v="38.61"/>
    <x v="4"/>
    <n v="1"/>
    <n v="1"/>
    <n v="1"/>
  </r>
  <r>
    <s v="Shaun Ausello"/>
    <s v="5 Hallows Alley"/>
    <x v="5"/>
    <x v="8"/>
    <n v="33.979999999999997"/>
    <x v="6"/>
    <n v="1"/>
    <n v="1"/>
    <n v="7"/>
  </r>
  <r>
    <s v="Shaun Ausello"/>
    <s v="5 Hallows Alley"/>
    <x v="5"/>
    <x v="8"/>
    <n v="33.979999999999997"/>
    <x v="5"/>
    <n v="1"/>
    <n v="0"/>
    <n v="7"/>
  </r>
  <r>
    <s v="Shaun Ausello"/>
    <s v="5 Hallows Alley"/>
    <x v="5"/>
    <x v="8"/>
    <n v="33.979999999999997"/>
    <x v="3"/>
    <n v="1"/>
    <n v="0"/>
    <n v="7"/>
  </r>
  <r>
    <s v="Shaun Ausello"/>
    <s v="5 Hallows Alley"/>
    <x v="5"/>
    <x v="8"/>
    <n v="33.979999999999997"/>
    <x v="0"/>
    <n v="1"/>
    <n v="0"/>
    <n v="7"/>
  </r>
  <r>
    <s v="Shaun Ausello"/>
    <s v="5 Hallows Alley"/>
    <x v="5"/>
    <x v="8"/>
    <n v="33.979999999999997"/>
    <x v="1"/>
    <n v="1"/>
    <n v="0"/>
    <n v="7"/>
  </r>
  <r>
    <s v="Shaun Ausello"/>
    <s v="5 Hallows Alley"/>
    <x v="5"/>
    <x v="8"/>
    <n v="33.979999999999997"/>
    <x v="2"/>
    <n v="1"/>
    <n v="0"/>
    <n v="7"/>
  </r>
  <r>
    <s v="Shaun Ausello"/>
    <s v="5 Hallows Alley"/>
    <x v="5"/>
    <x v="8"/>
    <n v="33.979999999999997"/>
    <x v="4"/>
    <n v="1"/>
    <n v="0"/>
    <n v="7"/>
  </r>
  <r>
    <s v="Stavro Gornar"/>
    <s v="200 Bayside Alley"/>
    <x v="5"/>
    <x v="8"/>
    <n v="33.979999999999997"/>
    <x v="5"/>
    <n v="1"/>
    <n v="1"/>
    <n v="6"/>
  </r>
  <r>
    <s v="Stavro Gornar"/>
    <s v="200 Bayside Alley"/>
    <x v="5"/>
    <x v="8"/>
    <n v="33.979999999999997"/>
    <x v="3"/>
    <n v="1"/>
    <n v="0"/>
    <n v="6"/>
  </r>
  <r>
    <s v="Stavro Gornar"/>
    <s v="200 Bayside Alley"/>
    <x v="5"/>
    <x v="8"/>
    <n v="33.979999999999997"/>
    <x v="0"/>
    <n v="1"/>
    <n v="0"/>
    <n v="6"/>
  </r>
  <r>
    <s v="Stavro Gornar"/>
    <s v="200 Bayside Alley"/>
    <x v="5"/>
    <x v="8"/>
    <n v="33.979999999999997"/>
    <x v="1"/>
    <n v="1"/>
    <n v="0"/>
    <n v="6"/>
  </r>
  <r>
    <s v="Stavro Gornar"/>
    <s v="200 Bayside Alley"/>
    <x v="5"/>
    <x v="8"/>
    <n v="33.979999999999997"/>
    <x v="2"/>
    <n v="1"/>
    <n v="0"/>
    <n v="6"/>
  </r>
  <r>
    <s v="Stavro Gornar"/>
    <s v="200 Bayside Alley"/>
    <x v="5"/>
    <x v="8"/>
    <n v="33.979999999999997"/>
    <x v="4"/>
    <n v="1"/>
    <n v="0"/>
    <n v="6"/>
  </r>
  <r>
    <s v="Steward Filyushkin"/>
    <s v="7186 1st Way"/>
    <x v="5"/>
    <x v="8"/>
    <n v="31.86"/>
    <x v="2"/>
    <n v="1"/>
    <n v="1"/>
    <n v="2"/>
  </r>
  <r>
    <s v="Steward Filyushkin"/>
    <s v="7186 1st Way"/>
    <x v="5"/>
    <x v="8"/>
    <n v="31.86"/>
    <x v="4"/>
    <n v="1"/>
    <n v="0"/>
    <n v="2"/>
  </r>
  <r>
    <s v="Tammy O'Scandall"/>
    <s v="8342 Tomscot Terrace"/>
    <x v="5"/>
    <x v="7"/>
    <n v="46.73"/>
    <x v="6"/>
    <n v="1"/>
    <n v="1"/>
    <n v="5"/>
  </r>
  <r>
    <s v="Tammy O'Scandall"/>
    <s v="8342 Tomscot Terrace"/>
    <x v="5"/>
    <x v="7"/>
    <n v="46.73"/>
    <x v="0"/>
    <n v="1"/>
    <n v="0"/>
    <n v="5"/>
  </r>
  <r>
    <s v="Tammy O'Scandall"/>
    <s v="8342 Tomscot Terrace"/>
    <x v="5"/>
    <x v="7"/>
    <n v="46.73"/>
    <x v="1"/>
    <n v="1"/>
    <n v="0"/>
    <n v="5"/>
  </r>
  <r>
    <s v="Tammy O'Scandall"/>
    <s v="8342 Tomscot Terrace"/>
    <x v="5"/>
    <x v="7"/>
    <n v="46.73"/>
    <x v="2"/>
    <n v="1"/>
    <n v="0"/>
    <n v="5"/>
  </r>
  <r>
    <s v="Tammy O'Scandall"/>
    <s v="8342 Tomscot Terrace"/>
    <x v="5"/>
    <x v="7"/>
    <n v="46.73"/>
    <x v="4"/>
    <n v="1"/>
    <n v="0"/>
    <n v="5"/>
  </r>
  <r>
    <s v="Terrijo Keyzman"/>
    <s v="692 Ruskin Avenue"/>
    <x v="5"/>
    <x v="7"/>
    <n v="39.47"/>
    <x v="4"/>
    <n v="1"/>
    <n v="1"/>
    <n v="1"/>
  </r>
  <r>
    <s v="Skye Borrell"/>
    <s v="52883 Towne Avenue"/>
    <x v="6"/>
    <x v="10"/>
    <n v="5.0999999999999996"/>
    <x v="3"/>
    <n v="1"/>
    <n v="1"/>
    <n v="5"/>
  </r>
  <r>
    <s v="Skye Borrell"/>
    <s v="52883 Towne Avenue"/>
    <x v="6"/>
    <x v="10"/>
    <n v="5.0999999999999996"/>
    <x v="0"/>
    <n v="1"/>
    <n v="0"/>
    <n v="5"/>
  </r>
  <r>
    <s v="Skye Borrell"/>
    <s v="52883 Towne Avenue"/>
    <x v="6"/>
    <x v="10"/>
    <n v="5.0999999999999996"/>
    <x v="1"/>
    <n v="1"/>
    <n v="0"/>
    <n v="5"/>
  </r>
  <r>
    <s v="Skye Borrell"/>
    <s v="52883 Towne Avenue"/>
    <x v="6"/>
    <x v="10"/>
    <n v="5.0999999999999996"/>
    <x v="2"/>
    <n v="1"/>
    <n v="0"/>
    <n v="5"/>
  </r>
  <r>
    <s v="Skye Borrell"/>
    <s v="52883 Towne Avenue"/>
    <x v="6"/>
    <x v="10"/>
    <n v="5.0999999999999996"/>
    <x v="4"/>
    <n v="1"/>
    <n v="0"/>
    <n v="5"/>
  </r>
  <r>
    <s v="Allsun Mullord"/>
    <s v="545 Ridgeview Street"/>
    <x v="7"/>
    <x v="11"/>
    <n v="14.88"/>
    <x v="5"/>
    <n v="1"/>
    <n v="1"/>
    <n v="6"/>
  </r>
  <r>
    <s v="Allsun Mullord"/>
    <s v="545 Ridgeview Street"/>
    <x v="7"/>
    <x v="11"/>
    <n v="14.88"/>
    <x v="3"/>
    <n v="1"/>
    <n v="0"/>
    <n v="6"/>
  </r>
  <r>
    <s v="Allsun Mullord"/>
    <s v="545 Ridgeview Street"/>
    <x v="7"/>
    <x v="11"/>
    <n v="118.92"/>
    <x v="0"/>
    <n v="1"/>
    <n v="0"/>
    <n v="6"/>
  </r>
  <r>
    <s v="Allsun Mullord"/>
    <s v="545 Ridgeview Street"/>
    <x v="7"/>
    <x v="11"/>
    <n v="118.92"/>
    <x v="1"/>
    <n v="1"/>
    <n v="0"/>
    <n v="6"/>
  </r>
  <r>
    <s v="Allsun Mullord"/>
    <s v="545 Ridgeview Street"/>
    <x v="7"/>
    <x v="11"/>
    <n v="118.92"/>
    <x v="2"/>
    <n v="1"/>
    <n v="0"/>
    <n v="6"/>
  </r>
  <r>
    <s v="Allsun Mullord"/>
    <s v="545 Ridgeview Street"/>
    <x v="7"/>
    <x v="11"/>
    <n v="118.92"/>
    <x v="4"/>
    <n v="1"/>
    <n v="0"/>
    <n v="6"/>
  </r>
  <r>
    <s v="Andrey Plumbe"/>
    <s v="8 Shoshone Trail"/>
    <x v="7"/>
    <x v="11"/>
    <n v="50.41"/>
    <x v="1"/>
    <n v="1"/>
    <n v="1"/>
    <n v="3"/>
  </r>
  <r>
    <s v="Andrey Plumbe"/>
    <s v="8 Shoshone Trail"/>
    <x v="7"/>
    <x v="11"/>
    <n v="50.41"/>
    <x v="2"/>
    <n v="1"/>
    <n v="0"/>
    <n v="3"/>
  </r>
  <r>
    <s v="Andrey Plumbe"/>
    <s v="8 Shoshone Trail"/>
    <x v="7"/>
    <x v="11"/>
    <n v="50.41"/>
    <x v="4"/>
    <n v="1"/>
    <n v="0"/>
    <n v="3"/>
  </r>
  <r>
    <s v="Anne-corinne Croom"/>
    <s v="51850 Northport Street"/>
    <x v="7"/>
    <x v="11"/>
    <n v="33.979999999999997"/>
    <x v="2"/>
    <n v="1"/>
    <n v="1"/>
    <n v="2"/>
  </r>
  <r>
    <s v="Anne-corinne Croom"/>
    <s v="51850 Northport Street"/>
    <x v="7"/>
    <x v="11"/>
    <n v="33.979999999999997"/>
    <x v="4"/>
    <n v="1"/>
    <n v="0"/>
    <n v="2"/>
  </r>
  <r>
    <s v="Anthe Crouch"/>
    <s v="45166 Bluejay Circle"/>
    <x v="7"/>
    <x v="11"/>
    <n v="59.42"/>
    <x v="2"/>
    <n v="1"/>
    <n v="1"/>
    <n v="2"/>
  </r>
  <r>
    <s v="Anthe Crouch"/>
    <s v="45166 Bluejay Circle"/>
    <x v="7"/>
    <x v="11"/>
    <n v="59.42"/>
    <x v="4"/>
    <n v="1"/>
    <n v="0"/>
    <n v="2"/>
  </r>
  <r>
    <s v="Arnuad De Francesco"/>
    <s v="27094 Scofield Street"/>
    <x v="7"/>
    <x v="11"/>
    <n v="38.229999999999997"/>
    <x v="2"/>
    <n v="1"/>
    <n v="1"/>
    <n v="2"/>
  </r>
  <r>
    <s v="Arnuad De Francesco"/>
    <s v="27094 Scofield Street"/>
    <x v="7"/>
    <x v="11"/>
    <n v="38.229999999999997"/>
    <x v="4"/>
    <n v="1"/>
    <n v="0"/>
    <n v="2"/>
  </r>
  <r>
    <s v="Bernetta Gretton"/>
    <s v="18245 Michigan Hill"/>
    <x v="7"/>
    <x v="11"/>
    <n v="63.73"/>
    <x v="2"/>
    <n v="1"/>
    <n v="1"/>
    <n v="2"/>
  </r>
  <r>
    <s v="Bernetta Gretton"/>
    <s v="18245 Michigan Hill"/>
    <x v="7"/>
    <x v="11"/>
    <n v="63.73"/>
    <x v="4"/>
    <n v="1"/>
    <n v="0"/>
    <n v="2"/>
  </r>
  <r>
    <s v="Bond Chamberlin"/>
    <s v="71 Dorton Drive"/>
    <x v="7"/>
    <x v="11"/>
    <n v="42.48"/>
    <x v="1"/>
    <n v="1"/>
    <n v="1"/>
    <n v="3"/>
  </r>
  <r>
    <s v="Bond Chamberlin"/>
    <s v="71 Dorton Drive"/>
    <x v="7"/>
    <x v="11"/>
    <n v="42.48"/>
    <x v="2"/>
    <n v="1"/>
    <n v="0"/>
    <n v="3"/>
  </r>
  <r>
    <s v="Bond Chamberlin"/>
    <s v="71 Dorton Drive"/>
    <x v="7"/>
    <x v="11"/>
    <n v="42.48"/>
    <x v="4"/>
    <n v="1"/>
    <n v="0"/>
    <n v="3"/>
  </r>
  <r>
    <s v="Carley Winsborrow"/>
    <s v="0 Bunker Hill Point"/>
    <x v="7"/>
    <x v="11"/>
    <n v="42.48"/>
    <x v="4"/>
    <n v="1"/>
    <n v="1"/>
    <n v="1"/>
  </r>
  <r>
    <s v="Chandal Besnardeau"/>
    <s v="6 American Pass"/>
    <x v="7"/>
    <x v="11"/>
    <n v="56.66"/>
    <x v="2"/>
    <n v="1"/>
    <n v="1"/>
    <n v="2"/>
  </r>
  <r>
    <s v="Chandal Besnardeau"/>
    <s v="6 American Pass"/>
    <x v="7"/>
    <x v="11"/>
    <n v="56.66"/>
    <x v="4"/>
    <n v="1"/>
    <n v="0"/>
    <n v="2"/>
  </r>
  <r>
    <s v="Corette Luetkemeyer"/>
    <s v="857 Banding Alley"/>
    <x v="7"/>
    <x v="11"/>
    <n v="24.06"/>
    <x v="1"/>
    <n v="1"/>
    <n v="1"/>
    <n v="3"/>
  </r>
  <r>
    <s v="Corette Luetkemeyer"/>
    <s v="857 Banding Alley"/>
    <x v="7"/>
    <x v="11"/>
    <n v="24.06"/>
    <x v="2"/>
    <n v="1"/>
    <n v="0"/>
    <n v="3"/>
  </r>
  <r>
    <s v="Corette Luetkemeyer"/>
    <s v="857 Banding Alley"/>
    <x v="7"/>
    <x v="11"/>
    <n v="24.06"/>
    <x v="4"/>
    <n v="1"/>
    <n v="0"/>
    <n v="3"/>
  </r>
  <r>
    <s v="Cthrine Rechert"/>
    <s v="56 Fordem Court"/>
    <x v="7"/>
    <x v="11"/>
    <n v="70.5"/>
    <x v="2"/>
    <n v="1"/>
    <n v="1"/>
    <n v="2"/>
  </r>
  <r>
    <s v="Cthrine Rechert"/>
    <s v="56 Fordem Court"/>
    <x v="7"/>
    <x v="11"/>
    <n v="70.5"/>
    <x v="4"/>
    <n v="1"/>
    <n v="0"/>
    <n v="2"/>
  </r>
  <r>
    <s v="Dani Shillabeer"/>
    <s v="0 Sachtjen Road"/>
    <x v="7"/>
    <x v="11"/>
    <n v="33.979999999999997"/>
    <x v="3"/>
    <n v="1"/>
    <n v="1"/>
    <n v="5"/>
  </r>
  <r>
    <s v="Dani Shillabeer"/>
    <s v="0 Sachtjen Road"/>
    <x v="7"/>
    <x v="11"/>
    <n v="33.979999999999997"/>
    <x v="0"/>
    <n v="1"/>
    <n v="0"/>
    <n v="5"/>
  </r>
  <r>
    <s v="Dani Shillabeer"/>
    <s v="0 Sachtjen Road"/>
    <x v="7"/>
    <x v="11"/>
    <n v="33.979999999999997"/>
    <x v="1"/>
    <n v="1"/>
    <n v="0"/>
    <n v="5"/>
  </r>
  <r>
    <s v="Dani Shillabeer"/>
    <s v="0 Sachtjen Road"/>
    <x v="7"/>
    <x v="11"/>
    <n v="33.979999999999997"/>
    <x v="2"/>
    <n v="1"/>
    <n v="0"/>
    <n v="5"/>
  </r>
  <r>
    <s v="Dani Shillabeer"/>
    <s v="0 Sachtjen Road"/>
    <x v="7"/>
    <x v="11"/>
    <n v="33.979999999999997"/>
    <x v="4"/>
    <n v="1"/>
    <n v="0"/>
    <n v="5"/>
  </r>
  <r>
    <s v="Darlleen Simkovich"/>
    <s v="19 Glendale Circle"/>
    <x v="7"/>
    <x v="11"/>
    <n v="47.41"/>
    <x v="2"/>
    <n v="1"/>
    <n v="1"/>
    <n v="2"/>
  </r>
  <r>
    <s v="Darlleen Simkovich"/>
    <s v="19 Glendale Circle"/>
    <x v="7"/>
    <x v="11"/>
    <n v="47.41"/>
    <x v="4"/>
    <n v="1"/>
    <n v="0"/>
    <n v="2"/>
  </r>
  <r>
    <s v="Delilah Baudesson"/>
    <s v="4 Independence Crossing"/>
    <x v="7"/>
    <x v="11"/>
    <n v="59.5"/>
    <x v="6"/>
    <n v="1"/>
    <n v="1"/>
    <n v="3"/>
  </r>
  <r>
    <s v="Delilah Baudesson"/>
    <s v="4 Independence Crossing"/>
    <x v="7"/>
    <x v="11"/>
    <n v="59.5"/>
    <x v="5"/>
    <n v="1"/>
    <n v="0"/>
    <n v="3"/>
  </r>
  <r>
    <s v="Delilah Baudesson"/>
    <s v="4 Independence Crossing"/>
    <x v="7"/>
    <x v="11"/>
    <n v="59.5"/>
    <x v="3"/>
    <n v="1"/>
    <n v="0"/>
    <n v="3"/>
  </r>
  <r>
    <s v="Dione O'Rowane"/>
    <s v="34 Jenifer Alley"/>
    <x v="7"/>
    <x v="11"/>
    <n v="53.94"/>
    <x v="2"/>
    <n v="1"/>
    <n v="1"/>
    <n v="2"/>
  </r>
  <r>
    <s v="Dione O'Rowane"/>
    <s v="34 Jenifer Alley"/>
    <x v="7"/>
    <x v="11"/>
    <n v="53.94"/>
    <x v="4"/>
    <n v="1"/>
    <n v="0"/>
    <n v="2"/>
  </r>
  <r>
    <s v="Doris Girodin"/>
    <s v="5355 Hauk Way"/>
    <x v="7"/>
    <x v="11"/>
    <n v="50.95"/>
    <x v="4"/>
    <n v="1"/>
    <n v="1"/>
    <n v="1"/>
  </r>
  <r>
    <s v="Drusi McNeely"/>
    <s v="60428 5th Hill"/>
    <x v="7"/>
    <x v="11"/>
    <n v="48.06"/>
    <x v="1"/>
    <n v="1"/>
    <n v="1"/>
    <n v="3"/>
  </r>
  <r>
    <s v="Drusi McNeely"/>
    <s v="60428 5th Hill"/>
    <x v="7"/>
    <x v="11"/>
    <n v="48.06"/>
    <x v="2"/>
    <n v="1"/>
    <n v="0"/>
    <n v="3"/>
  </r>
  <r>
    <s v="Drusi McNeely"/>
    <s v="60428 5th Hill"/>
    <x v="7"/>
    <x v="11"/>
    <n v="48.06"/>
    <x v="4"/>
    <n v="1"/>
    <n v="0"/>
    <n v="3"/>
  </r>
  <r>
    <s v="Emmie Klais"/>
    <s v="7873 Forest Circle"/>
    <x v="7"/>
    <x v="11"/>
    <n v="46.72"/>
    <x v="4"/>
    <n v="1"/>
    <n v="1"/>
    <n v="1"/>
  </r>
  <r>
    <s v="Ferguson Hopfner"/>
    <s v="98199 Waxwing Crossing"/>
    <x v="7"/>
    <x v="11"/>
    <n v="36.82"/>
    <x v="0"/>
    <n v="1"/>
    <n v="1"/>
    <n v="4"/>
  </r>
  <r>
    <s v="Ferguson Hopfner"/>
    <s v="98199 Waxwing Crossing"/>
    <x v="7"/>
    <x v="11"/>
    <n v="36.82"/>
    <x v="1"/>
    <n v="1"/>
    <n v="0"/>
    <n v="4"/>
  </r>
  <r>
    <s v="Ferguson Hopfner"/>
    <s v="98199 Waxwing Crossing"/>
    <x v="7"/>
    <x v="11"/>
    <n v="36.82"/>
    <x v="2"/>
    <n v="1"/>
    <n v="0"/>
    <n v="4"/>
  </r>
  <r>
    <s v="Ferguson Hopfner"/>
    <s v="98199 Waxwing Crossing"/>
    <x v="7"/>
    <x v="11"/>
    <n v="36.82"/>
    <x v="4"/>
    <n v="1"/>
    <n v="0"/>
    <n v="4"/>
  </r>
  <r>
    <s v="Fionnula Danzig"/>
    <s v="3882 Hoepker Center"/>
    <x v="7"/>
    <x v="11"/>
    <n v="33.979999999999997"/>
    <x v="1"/>
    <n v="1"/>
    <n v="1"/>
    <n v="3"/>
  </r>
  <r>
    <s v="Fionnula Danzig"/>
    <s v="3882 Hoepker Center"/>
    <x v="7"/>
    <x v="11"/>
    <n v="33.979999999999997"/>
    <x v="2"/>
    <n v="1"/>
    <n v="0"/>
    <n v="3"/>
  </r>
  <r>
    <s v="Fionnula Danzig"/>
    <s v="3882 Hoepker Center"/>
    <x v="7"/>
    <x v="11"/>
    <n v="33.979999999999997"/>
    <x v="4"/>
    <n v="1"/>
    <n v="0"/>
    <n v="3"/>
  </r>
  <r>
    <s v="Geno Ahlf"/>
    <s v="82 Rowland Court"/>
    <x v="7"/>
    <x v="11"/>
    <n v="38.61"/>
    <x v="4"/>
    <n v="1"/>
    <n v="1"/>
    <n v="1"/>
  </r>
  <r>
    <s v="Genovera Steward"/>
    <s v="872 Sycamore Court"/>
    <x v="7"/>
    <x v="11"/>
    <n v="84.98"/>
    <x v="4"/>
    <n v="1"/>
    <n v="1"/>
    <n v="1"/>
  </r>
  <r>
    <s v="Glynis Sleney"/>
    <s v="9589 Grim Plaza"/>
    <x v="7"/>
    <x v="11"/>
    <n v="46.73"/>
    <x v="0"/>
    <n v="1"/>
    <n v="1"/>
    <n v="4"/>
  </r>
  <r>
    <s v="Glynis Sleney"/>
    <s v="9589 Grim Plaza"/>
    <x v="7"/>
    <x v="11"/>
    <n v="46.73"/>
    <x v="1"/>
    <n v="1"/>
    <n v="0"/>
    <n v="4"/>
  </r>
  <r>
    <s v="Glynis Sleney"/>
    <s v="9589 Grim Plaza"/>
    <x v="7"/>
    <x v="11"/>
    <n v="46.73"/>
    <x v="2"/>
    <n v="1"/>
    <n v="0"/>
    <n v="4"/>
  </r>
  <r>
    <s v="Glynis Sleney"/>
    <s v="9589 Grim Plaza"/>
    <x v="7"/>
    <x v="11"/>
    <n v="46.73"/>
    <x v="4"/>
    <n v="1"/>
    <n v="0"/>
    <n v="4"/>
  </r>
  <r>
    <s v="Gwyneth Robshaw"/>
    <s v="3050 Burrows Point"/>
    <x v="7"/>
    <x v="11"/>
    <n v="59.45"/>
    <x v="3"/>
    <n v="1"/>
    <n v="1"/>
    <n v="5"/>
  </r>
  <r>
    <s v="Gwyneth Robshaw"/>
    <s v="3050 Burrows Point"/>
    <x v="7"/>
    <x v="11"/>
    <n v="59.45"/>
    <x v="0"/>
    <n v="1"/>
    <n v="0"/>
    <n v="5"/>
  </r>
  <r>
    <s v="Gwyneth Robshaw"/>
    <s v="3050 Burrows Point"/>
    <x v="7"/>
    <x v="11"/>
    <n v="59.45"/>
    <x v="1"/>
    <n v="1"/>
    <n v="0"/>
    <n v="5"/>
  </r>
  <r>
    <s v="Gwyneth Robshaw"/>
    <s v="3050 Burrows Point"/>
    <x v="7"/>
    <x v="11"/>
    <n v="59.45"/>
    <x v="2"/>
    <n v="1"/>
    <n v="0"/>
    <n v="5"/>
  </r>
  <r>
    <s v="Gwyneth Robshaw"/>
    <s v="3050 Burrows Point"/>
    <x v="7"/>
    <x v="11"/>
    <n v="59.45"/>
    <x v="4"/>
    <n v="1"/>
    <n v="0"/>
    <n v="5"/>
  </r>
  <r>
    <s v="Harlen Yeowell"/>
    <s v="74 Scofield Street"/>
    <x v="7"/>
    <x v="11"/>
    <n v="74.34"/>
    <x v="2"/>
    <n v="1"/>
    <n v="1"/>
    <n v="2"/>
  </r>
  <r>
    <s v="Harlen Yeowell"/>
    <s v="74 Scofield Street"/>
    <x v="7"/>
    <x v="11"/>
    <n v="74.34"/>
    <x v="4"/>
    <n v="1"/>
    <n v="0"/>
    <n v="2"/>
  </r>
  <r>
    <s v="Haskell Abatelli"/>
    <s v="05437 1st Terrace"/>
    <x v="7"/>
    <x v="11"/>
    <n v="47.55"/>
    <x v="2"/>
    <n v="1"/>
    <n v="1"/>
    <n v="2"/>
  </r>
  <r>
    <s v="Haskell Abatelli"/>
    <s v="05437 1st Terrace"/>
    <x v="7"/>
    <x v="11"/>
    <n v="47.55"/>
    <x v="4"/>
    <n v="1"/>
    <n v="0"/>
    <n v="2"/>
  </r>
  <r>
    <s v="Helaine Seago"/>
    <s v="9285 Summer Ridge Avenue"/>
    <x v="7"/>
    <x v="11"/>
    <n v="42.48"/>
    <x v="2"/>
    <n v="1"/>
    <n v="1"/>
    <n v="2"/>
  </r>
  <r>
    <s v="Helaine Seago"/>
    <s v="9285 Summer Ridge Avenue"/>
    <x v="7"/>
    <x v="11"/>
    <n v="42.48"/>
    <x v="4"/>
    <n v="1"/>
    <n v="0"/>
    <n v="2"/>
  </r>
  <r>
    <s v="Jean Beach"/>
    <s v="20 Ilene Terrace"/>
    <x v="7"/>
    <x v="11"/>
    <n v="61.59"/>
    <x v="0"/>
    <n v="1"/>
    <n v="1"/>
    <n v="4"/>
  </r>
  <r>
    <s v="Jean Beach"/>
    <s v="20 Ilene Terrace"/>
    <x v="7"/>
    <x v="11"/>
    <n v="61.59"/>
    <x v="1"/>
    <n v="1"/>
    <n v="0"/>
    <n v="4"/>
  </r>
  <r>
    <s v="Jean Beach"/>
    <s v="20 Ilene Terrace"/>
    <x v="7"/>
    <x v="11"/>
    <n v="61.59"/>
    <x v="2"/>
    <n v="1"/>
    <n v="0"/>
    <n v="4"/>
  </r>
  <r>
    <s v="Jean Beach"/>
    <s v="20 Ilene Terrace"/>
    <x v="7"/>
    <x v="11"/>
    <n v="61.59"/>
    <x v="4"/>
    <n v="1"/>
    <n v="0"/>
    <n v="4"/>
  </r>
  <r>
    <s v="Jo Sterre"/>
    <s v="66 Ohio Circle"/>
    <x v="7"/>
    <x v="11"/>
    <n v="46.73"/>
    <x v="3"/>
    <n v="1"/>
    <n v="1"/>
    <n v="5"/>
  </r>
  <r>
    <s v="Jo Sterre"/>
    <s v="66 Ohio Circle"/>
    <x v="7"/>
    <x v="11"/>
    <n v="46.73"/>
    <x v="0"/>
    <n v="1"/>
    <n v="0"/>
    <n v="5"/>
  </r>
  <r>
    <s v="Jo Sterre"/>
    <s v="66 Ohio Circle"/>
    <x v="7"/>
    <x v="11"/>
    <n v="46.73"/>
    <x v="1"/>
    <n v="1"/>
    <n v="0"/>
    <n v="5"/>
  </r>
  <r>
    <s v="Jo Sterre"/>
    <s v="66 Ohio Circle"/>
    <x v="7"/>
    <x v="11"/>
    <n v="46.73"/>
    <x v="2"/>
    <n v="1"/>
    <n v="0"/>
    <n v="5"/>
  </r>
  <r>
    <s v="Jo Sterre"/>
    <s v="66 Ohio Circle"/>
    <x v="7"/>
    <x v="11"/>
    <n v="46.73"/>
    <x v="4"/>
    <n v="1"/>
    <n v="0"/>
    <n v="5"/>
  </r>
  <r>
    <s v="Karisa Andras"/>
    <s v="8409 Banding Road"/>
    <x v="7"/>
    <x v="11"/>
    <n v="39.369999999999997"/>
    <x v="2"/>
    <n v="1"/>
    <n v="1"/>
    <n v="2"/>
  </r>
  <r>
    <s v="Karisa Andras"/>
    <s v="8409 Banding Road"/>
    <x v="7"/>
    <x v="11"/>
    <n v="39.369999999999997"/>
    <x v="4"/>
    <n v="1"/>
    <n v="0"/>
    <n v="2"/>
  </r>
  <r>
    <s v="Katerine Eamer"/>
    <s v="4369 Homewood Alley"/>
    <x v="7"/>
    <x v="11"/>
    <n v="59.48"/>
    <x v="2"/>
    <n v="1"/>
    <n v="1"/>
    <n v="2"/>
  </r>
  <r>
    <s v="Katerine Eamer"/>
    <s v="4369 Homewood Alley"/>
    <x v="7"/>
    <x v="11"/>
    <n v="59.48"/>
    <x v="4"/>
    <n v="1"/>
    <n v="0"/>
    <n v="2"/>
  </r>
  <r>
    <s v="Kelbee Wraight"/>
    <s v="1 Colorado Lane"/>
    <x v="7"/>
    <x v="11"/>
    <n v="29.75"/>
    <x v="3"/>
    <n v="1"/>
    <n v="1"/>
    <n v="5"/>
  </r>
  <r>
    <s v="Kelbee Wraight"/>
    <s v="1 Colorado Lane"/>
    <x v="7"/>
    <x v="11"/>
    <n v="29.75"/>
    <x v="0"/>
    <n v="1"/>
    <n v="0"/>
    <n v="5"/>
  </r>
  <r>
    <s v="Kelbee Wraight"/>
    <s v="1 Colorado Lane"/>
    <x v="7"/>
    <x v="11"/>
    <n v="29.75"/>
    <x v="1"/>
    <n v="1"/>
    <n v="0"/>
    <n v="5"/>
  </r>
  <r>
    <s v="Kelbee Wraight"/>
    <s v="1 Colorado Lane"/>
    <x v="7"/>
    <x v="11"/>
    <n v="29.75"/>
    <x v="2"/>
    <n v="1"/>
    <n v="0"/>
    <n v="5"/>
  </r>
  <r>
    <s v="Kelbee Wraight"/>
    <s v="1 Colorado Lane"/>
    <x v="7"/>
    <x v="11"/>
    <n v="29.75"/>
    <x v="4"/>
    <n v="1"/>
    <n v="0"/>
    <n v="5"/>
  </r>
  <r>
    <s v="Kellby Moehler"/>
    <s v="3 Dapin Park"/>
    <x v="7"/>
    <x v="11"/>
    <n v="36.82"/>
    <x v="2"/>
    <n v="1"/>
    <n v="1"/>
    <n v="2"/>
  </r>
  <r>
    <s v="Kellby Moehler"/>
    <s v="3 Dapin Park"/>
    <x v="7"/>
    <x v="11"/>
    <n v="36.82"/>
    <x v="4"/>
    <n v="1"/>
    <n v="0"/>
    <n v="2"/>
  </r>
  <r>
    <s v="Latrena Kull"/>
    <s v="0252 Upham Place"/>
    <x v="7"/>
    <x v="11"/>
    <n v="42.48"/>
    <x v="4"/>
    <n v="1"/>
    <n v="1"/>
    <n v="1"/>
  </r>
  <r>
    <s v="Lexis Titcomb"/>
    <s v="1215 Arrowood Court"/>
    <x v="7"/>
    <x v="11"/>
    <n v="42.5"/>
    <x v="4"/>
    <n v="1"/>
    <n v="1"/>
    <n v="1"/>
  </r>
  <r>
    <s v="Lindsey Pickup"/>
    <s v="52627 Nevada Center"/>
    <x v="7"/>
    <x v="11"/>
    <n v="43.18"/>
    <x v="2"/>
    <n v="1"/>
    <n v="1"/>
    <n v="2"/>
  </r>
  <r>
    <s v="Lindsey Pickup"/>
    <s v="52627 Nevada Center"/>
    <x v="7"/>
    <x v="11"/>
    <n v="43.18"/>
    <x v="4"/>
    <n v="1"/>
    <n v="0"/>
    <n v="2"/>
  </r>
  <r>
    <s v="Lindsy Abreheart"/>
    <s v="950 Bartillon Way"/>
    <x v="7"/>
    <x v="11"/>
    <n v="38.22"/>
    <x v="6"/>
    <n v="1"/>
    <n v="1"/>
    <n v="7"/>
  </r>
  <r>
    <s v="Lindsy Abreheart"/>
    <s v="950 Bartillon Way"/>
    <x v="7"/>
    <x v="11"/>
    <n v="38.22"/>
    <x v="5"/>
    <n v="1"/>
    <n v="0"/>
    <n v="7"/>
  </r>
  <r>
    <s v="Lindsy Abreheart"/>
    <s v="950 Bartillon Way"/>
    <x v="7"/>
    <x v="11"/>
    <n v="38.22"/>
    <x v="3"/>
    <n v="1"/>
    <n v="0"/>
    <n v="7"/>
  </r>
  <r>
    <s v="Lindsy Abreheart"/>
    <s v="950 Bartillon Way"/>
    <x v="7"/>
    <x v="11"/>
    <n v="38.22"/>
    <x v="0"/>
    <n v="1"/>
    <n v="0"/>
    <n v="7"/>
  </r>
  <r>
    <s v="Lindsy Abreheart"/>
    <s v="950 Bartillon Way"/>
    <x v="7"/>
    <x v="11"/>
    <n v="38.22"/>
    <x v="1"/>
    <n v="1"/>
    <n v="0"/>
    <n v="7"/>
  </r>
  <r>
    <s v="Lindsy Abreheart"/>
    <s v="950 Bartillon Way"/>
    <x v="7"/>
    <x v="11"/>
    <n v="38.22"/>
    <x v="2"/>
    <n v="1"/>
    <n v="0"/>
    <n v="7"/>
  </r>
  <r>
    <s v="Lindsy Abreheart"/>
    <s v="950 Bartillon Way"/>
    <x v="7"/>
    <x v="11"/>
    <n v="38.22"/>
    <x v="4"/>
    <n v="1"/>
    <n v="0"/>
    <n v="7"/>
  </r>
  <r>
    <s v="Madeleine Folbigg"/>
    <s v="05450 Hintze Place"/>
    <x v="7"/>
    <x v="11"/>
    <n v="44.1"/>
    <x v="4"/>
    <n v="1"/>
    <n v="1"/>
    <n v="1"/>
  </r>
  <r>
    <s v="Marielle Fossord"/>
    <s v="5277 Prairie Rose Park"/>
    <x v="7"/>
    <x v="11"/>
    <n v="42.48"/>
    <x v="2"/>
    <n v="1"/>
    <n v="1"/>
    <n v="2"/>
  </r>
  <r>
    <s v="Marielle Fossord"/>
    <s v="5277 Prairie Rose Park"/>
    <x v="7"/>
    <x v="11"/>
    <n v="42.48"/>
    <x v="4"/>
    <n v="1"/>
    <n v="0"/>
    <n v="2"/>
  </r>
  <r>
    <s v="Martita Armer"/>
    <s v="35 Susan Road"/>
    <x v="7"/>
    <x v="11"/>
    <n v="46.75"/>
    <x v="2"/>
    <n v="1"/>
    <n v="1"/>
    <n v="2"/>
  </r>
  <r>
    <s v="Martita Armer"/>
    <s v="35 Susan Road"/>
    <x v="7"/>
    <x v="11"/>
    <n v="46.75"/>
    <x v="4"/>
    <n v="1"/>
    <n v="0"/>
    <n v="2"/>
  </r>
  <r>
    <s v="Maurizio Mitchener"/>
    <s v="54470 Monica Drive"/>
    <x v="7"/>
    <x v="11"/>
    <n v="50.95"/>
    <x v="4"/>
    <n v="1"/>
    <n v="1"/>
    <n v="1"/>
  </r>
  <r>
    <s v="Myrwyn Robins"/>
    <s v="72740 Jay Terrace"/>
    <x v="7"/>
    <x v="11"/>
    <n v="33.979999999999997"/>
    <x v="4"/>
    <n v="1"/>
    <n v="1"/>
    <n v="1"/>
  </r>
  <r>
    <s v="Nichole Wedderburn"/>
    <s v="090 Grayhawk Drive"/>
    <x v="7"/>
    <x v="11"/>
    <n v="59.45"/>
    <x v="2"/>
    <n v="1"/>
    <n v="1"/>
    <n v="2"/>
  </r>
  <r>
    <s v="Nichole Wedderburn"/>
    <s v="090 Grayhawk Drive"/>
    <x v="7"/>
    <x v="11"/>
    <n v="59.45"/>
    <x v="4"/>
    <n v="1"/>
    <n v="0"/>
    <n v="2"/>
  </r>
  <r>
    <s v="Onida Cattonnet"/>
    <s v="176 Cambridge Hill"/>
    <x v="7"/>
    <x v="11"/>
    <n v="59.48"/>
    <x v="2"/>
    <n v="1"/>
    <n v="1"/>
    <n v="2"/>
  </r>
  <r>
    <s v="Onida Cattonnet"/>
    <s v="176 Cambridge Hill"/>
    <x v="7"/>
    <x v="11"/>
    <n v="59.48"/>
    <x v="4"/>
    <n v="1"/>
    <n v="0"/>
    <n v="2"/>
  </r>
  <r>
    <s v="Pepita Linacre"/>
    <s v="0895 Michigan Hill"/>
    <x v="7"/>
    <x v="11"/>
    <n v="50.98"/>
    <x v="4"/>
    <n v="1"/>
    <n v="1"/>
    <n v="1"/>
  </r>
  <r>
    <s v="Piper Breitler"/>
    <s v="294 Dawn Terrace"/>
    <x v="7"/>
    <x v="11"/>
    <n v="42.45"/>
    <x v="0"/>
    <n v="1"/>
    <n v="1"/>
    <n v="4"/>
  </r>
  <r>
    <s v="Piper Breitler"/>
    <s v="294 Dawn Terrace"/>
    <x v="7"/>
    <x v="11"/>
    <n v="42.45"/>
    <x v="1"/>
    <n v="1"/>
    <n v="0"/>
    <n v="4"/>
  </r>
  <r>
    <s v="Piper Breitler"/>
    <s v="294 Dawn Terrace"/>
    <x v="7"/>
    <x v="11"/>
    <n v="42.45"/>
    <x v="2"/>
    <n v="1"/>
    <n v="0"/>
    <n v="4"/>
  </r>
  <r>
    <s v="Piper Breitler"/>
    <s v="294 Dawn Terrace"/>
    <x v="7"/>
    <x v="11"/>
    <n v="42.45"/>
    <x v="4"/>
    <n v="1"/>
    <n v="0"/>
    <n v="4"/>
  </r>
  <r>
    <s v="Remus Selby"/>
    <s v="235 Bellgrove Park"/>
    <x v="7"/>
    <x v="11"/>
    <n v="33.979999999999997"/>
    <x v="6"/>
    <n v="1"/>
    <n v="1"/>
    <n v="7"/>
  </r>
  <r>
    <s v="Remus Selby"/>
    <s v="235 Bellgrove Park"/>
    <x v="7"/>
    <x v="11"/>
    <n v="33.979999999999997"/>
    <x v="5"/>
    <n v="1"/>
    <n v="0"/>
    <n v="7"/>
  </r>
  <r>
    <s v="Remus Selby"/>
    <s v="235 Bellgrove Park"/>
    <x v="7"/>
    <x v="11"/>
    <n v="33.979999999999997"/>
    <x v="3"/>
    <n v="1"/>
    <n v="0"/>
    <n v="7"/>
  </r>
  <r>
    <s v="Remus Selby"/>
    <s v="235 Bellgrove Park"/>
    <x v="7"/>
    <x v="11"/>
    <n v="33.979999999999997"/>
    <x v="0"/>
    <n v="1"/>
    <n v="0"/>
    <n v="7"/>
  </r>
  <r>
    <s v="Remus Selby"/>
    <s v="235 Bellgrove Park"/>
    <x v="7"/>
    <x v="11"/>
    <n v="33.979999999999997"/>
    <x v="1"/>
    <n v="1"/>
    <n v="0"/>
    <n v="7"/>
  </r>
  <r>
    <s v="Remus Selby"/>
    <s v="235 Bellgrove Park"/>
    <x v="7"/>
    <x v="11"/>
    <n v="33.979999999999997"/>
    <x v="2"/>
    <n v="1"/>
    <n v="0"/>
    <n v="7"/>
  </r>
  <r>
    <s v="Remus Selby"/>
    <s v="235 Bellgrove Park"/>
    <x v="7"/>
    <x v="11"/>
    <n v="33.979999999999997"/>
    <x v="4"/>
    <n v="1"/>
    <n v="0"/>
    <n v="7"/>
  </r>
  <r>
    <s v="Rona Geillier"/>
    <s v="6094 Service Way"/>
    <x v="7"/>
    <x v="11"/>
    <n v="70.52"/>
    <x v="4"/>
    <n v="1"/>
    <n v="1"/>
    <n v="1"/>
  </r>
  <r>
    <s v="Rosemonde Bullers"/>
    <s v="07 Village Parkway"/>
    <x v="7"/>
    <x v="11"/>
    <n v="38.25"/>
    <x v="2"/>
    <n v="1"/>
    <n v="1"/>
    <n v="2"/>
  </r>
  <r>
    <s v="Rosemonde Bullers"/>
    <s v="07 Village Parkway"/>
    <x v="7"/>
    <x v="11"/>
    <n v="38.25"/>
    <x v="4"/>
    <n v="1"/>
    <n v="0"/>
    <n v="2"/>
  </r>
  <r>
    <s v="Rowan Utterson"/>
    <s v="72 Linden Parkway"/>
    <x v="7"/>
    <x v="11"/>
    <n v="47.57"/>
    <x v="5"/>
    <n v="1"/>
    <n v="1"/>
    <n v="6"/>
  </r>
  <r>
    <s v="Rowan Utterson"/>
    <s v="72 Linden Parkway"/>
    <x v="7"/>
    <x v="11"/>
    <n v="47.57"/>
    <x v="3"/>
    <n v="1"/>
    <n v="0"/>
    <n v="6"/>
  </r>
  <r>
    <s v="Rowan Utterson"/>
    <s v="72 Linden Parkway"/>
    <x v="7"/>
    <x v="11"/>
    <n v="47.57"/>
    <x v="0"/>
    <n v="1"/>
    <n v="0"/>
    <n v="6"/>
  </r>
  <r>
    <s v="Rowan Utterson"/>
    <s v="72 Linden Parkway"/>
    <x v="7"/>
    <x v="11"/>
    <n v="47.57"/>
    <x v="1"/>
    <n v="1"/>
    <n v="0"/>
    <n v="6"/>
  </r>
  <r>
    <s v="Rowan Utterson"/>
    <s v="72 Linden Parkway"/>
    <x v="7"/>
    <x v="11"/>
    <n v="47.57"/>
    <x v="2"/>
    <n v="1"/>
    <n v="0"/>
    <n v="6"/>
  </r>
  <r>
    <s v="Rowan Utterson"/>
    <s v="72 Linden Parkway"/>
    <x v="7"/>
    <x v="11"/>
    <n v="47.57"/>
    <x v="4"/>
    <n v="1"/>
    <n v="0"/>
    <n v="6"/>
  </r>
  <r>
    <s v="Sallee Primett"/>
    <s v="11 Merrick Pass"/>
    <x v="7"/>
    <x v="11"/>
    <n v="46.73"/>
    <x v="4"/>
    <n v="1"/>
    <n v="1"/>
    <n v="1"/>
  </r>
  <r>
    <s v="Susan Moreno"/>
    <s v="4695 Shasta Drive"/>
    <x v="7"/>
    <x v="11"/>
    <n v="32.57"/>
    <x v="1"/>
    <n v="1"/>
    <n v="1"/>
    <n v="3"/>
  </r>
  <r>
    <s v="Susan Moreno"/>
    <s v="4695 Shasta Drive"/>
    <x v="7"/>
    <x v="11"/>
    <n v="32.57"/>
    <x v="2"/>
    <n v="1"/>
    <n v="0"/>
    <n v="3"/>
  </r>
  <r>
    <s v="Susan Moreno"/>
    <s v="4695 Shasta Drive"/>
    <x v="7"/>
    <x v="11"/>
    <n v="32.57"/>
    <x v="4"/>
    <n v="1"/>
    <n v="0"/>
    <n v="3"/>
  </r>
  <r>
    <s v="Tanner Saffin"/>
    <s v="2 Service Road"/>
    <x v="7"/>
    <x v="11"/>
    <n v="43.18"/>
    <x v="1"/>
    <n v="1"/>
    <n v="1"/>
    <n v="3"/>
  </r>
  <r>
    <s v="Tanner Saffin"/>
    <s v="2 Service Road"/>
    <x v="7"/>
    <x v="11"/>
    <n v="43.18"/>
    <x v="2"/>
    <n v="1"/>
    <n v="0"/>
    <n v="3"/>
  </r>
  <r>
    <s v="Tanner Saffin"/>
    <s v="2 Service Road"/>
    <x v="7"/>
    <x v="11"/>
    <n v="43.18"/>
    <x v="4"/>
    <n v="1"/>
    <n v="0"/>
    <n v="3"/>
  </r>
  <r>
    <s v="Tate MacGillivray"/>
    <s v="94 Melody Lane"/>
    <x v="7"/>
    <x v="11"/>
    <n v="59.45"/>
    <x v="2"/>
    <n v="1"/>
    <n v="1"/>
    <n v="2"/>
  </r>
  <r>
    <s v="Tate MacGillivray"/>
    <s v="94 Melody Lane"/>
    <x v="7"/>
    <x v="11"/>
    <n v="59.45"/>
    <x v="4"/>
    <n v="1"/>
    <n v="0"/>
    <n v="2"/>
  </r>
  <r>
    <s v="Terri Hellard"/>
    <s v="69482 Northview Court"/>
    <x v="7"/>
    <x v="11"/>
    <n v="61.59"/>
    <x v="2"/>
    <n v="1"/>
    <n v="1"/>
    <n v="2"/>
  </r>
  <r>
    <s v="Terri Hellard"/>
    <s v="69482 Northview Court"/>
    <x v="7"/>
    <x v="11"/>
    <n v="61.59"/>
    <x v="4"/>
    <n v="1"/>
    <n v="0"/>
    <n v="2"/>
  </r>
  <r>
    <s v="Vannie Fordham"/>
    <s v="9 Killdeer Place"/>
    <x v="7"/>
    <x v="11"/>
    <n v="42.48"/>
    <x v="2"/>
    <n v="1"/>
    <n v="1"/>
    <n v="2"/>
  </r>
  <r>
    <s v="Vannie Fordham"/>
    <s v="9 Killdeer Place"/>
    <x v="7"/>
    <x v="11"/>
    <n v="42.48"/>
    <x v="4"/>
    <n v="1"/>
    <n v="0"/>
    <n v="2"/>
  </r>
  <r>
    <s v="Violante Bartalucci"/>
    <s v="783 Buena Vista Park"/>
    <x v="7"/>
    <x v="11"/>
    <n v="33.979999999999997"/>
    <x v="2"/>
    <n v="1"/>
    <n v="1"/>
    <n v="1"/>
  </r>
  <r>
    <s v="Wilmer Sorensen"/>
    <s v="30 Northridge Point"/>
    <x v="7"/>
    <x v="11"/>
    <n v="72.23"/>
    <x v="2"/>
    <n v="1"/>
    <n v="1"/>
    <n v="2"/>
  </r>
  <r>
    <s v="Wilmer Sorensen"/>
    <s v="30 Northridge Point"/>
    <x v="7"/>
    <x v="11"/>
    <n v="72.23"/>
    <x v="4"/>
    <n v="1"/>
    <n v="0"/>
    <n v="2"/>
  </r>
  <r>
    <s v="Abby Novkovic"/>
    <s v="6 Grover Drive"/>
    <x v="8"/>
    <x v="12"/>
    <n v="33.979999999999997"/>
    <x v="3"/>
    <n v="1"/>
    <n v="1"/>
    <n v="2"/>
  </r>
  <r>
    <s v="Abby Novkovic"/>
    <s v="6 Grover Drive"/>
    <x v="8"/>
    <x v="12"/>
    <n v="33.979999999999997"/>
    <x v="0"/>
    <n v="1"/>
    <n v="0"/>
    <n v="2"/>
  </r>
  <r>
    <s v="Alejandro DelaField"/>
    <s v="38718 Mariners Cove Circle"/>
    <x v="8"/>
    <x v="12"/>
    <n v="50.98"/>
    <x v="5"/>
    <n v="1"/>
    <n v="1"/>
    <n v="2"/>
  </r>
  <r>
    <s v="Alejandro DelaField"/>
    <s v="38718 Mariners Cove Circle"/>
    <x v="8"/>
    <x v="12"/>
    <n v="50.98"/>
    <x v="3"/>
    <n v="1"/>
    <n v="0"/>
    <n v="2"/>
  </r>
  <r>
    <s v="Allyn Berns"/>
    <s v="5174 Carioca Plaza"/>
    <x v="8"/>
    <x v="12"/>
    <n v="25.48"/>
    <x v="4"/>
    <n v="1"/>
    <n v="1"/>
    <n v="1"/>
  </r>
  <r>
    <s v="Babs Tabour"/>
    <s v="09 Prairieview Avenue"/>
    <x v="8"/>
    <x v="12"/>
    <n v="42.48"/>
    <x v="0"/>
    <n v="1"/>
    <n v="1"/>
    <n v="4"/>
  </r>
  <r>
    <s v="Babs Tabour"/>
    <s v="09 Prairieview Avenue"/>
    <x v="8"/>
    <x v="12"/>
    <n v="42.48"/>
    <x v="1"/>
    <n v="1"/>
    <n v="0"/>
    <n v="4"/>
  </r>
  <r>
    <s v="Babs Tabour"/>
    <s v="09 Prairieview Avenue"/>
    <x v="8"/>
    <x v="12"/>
    <n v="42.48"/>
    <x v="2"/>
    <n v="1"/>
    <n v="0"/>
    <n v="4"/>
  </r>
  <r>
    <s v="Babs Tabour"/>
    <s v="09 Prairieview Avenue"/>
    <x v="8"/>
    <x v="12"/>
    <n v="42.48"/>
    <x v="4"/>
    <n v="1"/>
    <n v="0"/>
    <n v="4"/>
  </r>
  <r>
    <s v="Barnabe Michin"/>
    <s v="68866 Manitowish Place"/>
    <x v="8"/>
    <x v="12"/>
    <n v="49.91"/>
    <x v="2"/>
    <n v="1"/>
    <n v="1"/>
    <n v="2"/>
  </r>
  <r>
    <s v="Barnabe Michin"/>
    <s v="68866 Manitowish Place"/>
    <x v="8"/>
    <x v="12"/>
    <n v="49.91"/>
    <x v="4"/>
    <n v="1"/>
    <n v="0"/>
    <n v="2"/>
  </r>
  <r>
    <s v="Billi Laite"/>
    <s v="62483 Pankratz Way"/>
    <x v="8"/>
    <x v="12"/>
    <n v="33.979999999999997"/>
    <x v="6"/>
    <n v="1"/>
    <n v="1"/>
    <n v="3"/>
  </r>
  <r>
    <s v="Billi Laite"/>
    <s v="62483 Pankratz Way"/>
    <x v="8"/>
    <x v="12"/>
    <n v="33.979999999999997"/>
    <x v="5"/>
    <n v="1"/>
    <n v="0"/>
    <n v="3"/>
  </r>
  <r>
    <s v="Billi Laite"/>
    <s v="62483 Pankratz Way"/>
    <x v="8"/>
    <x v="12"/>
    <n v="33.979999999999997"/>
    <x v="3"/>
    <n v="1"/>
    <n v="0"/>
    <n v="3"/>
  </r>
  <r>
    <s v="Clement Norquoy"/>
    <s v="57956 Gale Plaza"/>
    <x v="8"/>
    <x v="12"/>
    <n v="33.979999999999997"/>
    <x v="5"/>
    <n v="1"/>
    <n v="1"/>
    <n v="2"/>
  </r>
  <r>
    <s v="Clement Norquoy"/>
    <s v="57956 Gale Plaza"/>
    <x v="8"/>
    <x v="12"/>
    <n v="33.979999999999997"/>
    <x v="3"/>
    <n v="1"/>
    <n v="0"/>
    <n v="2"/>
  </r>
  <r>
    <s v="Delores Wilne"/>
    <s v="371 International Alley"/>
    <x v="8"/>
    <x v="12"/>
    <n v="42.48"/>
    <x v="6"/>
    <n v="1"/>
    <n v="1"/>
    <n v="6"/>
  </r>
  <r>
    <s v="Delores Wilne"/>
    <s v="371 International Alley"/>
    <x v="8"/>
    <x v="12"/>
    <n v="42.48"/>
    <x v="5"/>
    <n v="1"/>
    <n v="0"/>
    <n v="6"/>
  </r>
  <r>
    <s v="Delores Wilne"/>
    <s v="371 International Alley"/>
    <x v="8"/>
    <x v="12"/>
    <n v="42.48"/>
    <x v="3"/>
    <n v="1"/>
    <n v="0"/>
    <n v="6"/>
  </r>
  <r>
    <s v="Delores Wilne"/>
    <s v="371 International Alley"/>
    <x v="8"/>
    <x v="12"/>
    <n v="42.48"/>
    <x v="0"/>
    <n v="1"/>
    <n v="0"/>
    <n v="6"/>
  </r>
  <r>
    <s v="Delores Wilne"/>
    <s v="371 International Alley"/>
    <x v="8"/>
    <x v="12"/>
    <n v="42.48"/>
    <x v="1"/>
    <n v="1"/>
    <n v="0"/>
    <n v="6"/>
  </r>
  <r>
    <s v="Delores Wilne"/>
    <s v="371 International Alley"/>
    <x v="8"/>
    <x v="12"/>
    <n v="42.48"/>
    <x v="2"/>
    <n v="1"/>
    <n v="0"/>
    <n v="6"/>
  </r>
  <r>
    <s v="Dillie Cuseck"/>
    <s v="62 Glendale Circle"/>
    <x v="8"/>
    <x v="12"/>
    <n v="99.13"/>
    <x v="6"/>
    <n v="1"/>
    <n v="1"/>
    <n v="6"/>
  </r>
  <r>
    <s v="Dillie Cuseck"/>
    <s v="62 Glendale Circle"/>
    <x v="8"/>
    <x v="12"/>
    <n v="99.13"/>
    <x v="5"/>
    <n v="1"/>
    <n v="0"/>
    <n v="6"/>
  </r>
  <r>
    <s v="Dillie Cuseck"/>
    <s v="62 Glendale Circle"/>
    <x v="8"/>
    <x v="12"/>
    <n v="99.13"/>
    <x v="3"/>
    <n v="1"/>
    <n v="0"/>
    <n v="6"/>
  </r>
  <r>
    <s v="Dillie Cuseck"/>
    <s v="62 Glendale Circle"/>
    <x v="8"/>
    <x v="12"/>
    <n v="99.13"/>
    <x v="0"/>
    <n v="1"/>
    <n v="0"/>
    <n v="6"/>
  </r>
  <r>
    <s v="Dillie Cuseck"/>
    <s v="62 Glendale Circle"/>
    <x v="8"/>
    <x v="12"/>
    <n v="99.13"/>
    <x v="1"/>
    <n v="1"/>
    <n v="0"/>
    <n v="6"/>
  </r>
  <r>
    <s v="Dillie Cuseck"/>
    <s v="62 Glendale Circle"/>
    <x v="8"/>
    <x v="12"/>
    <n v="99.13"/>
    <x v="2"/>
    <n v="1"/>
    <n v="0"/>
    <n v="6"/>
  </r>
  <r>
    <s v="Doralynn Le Quesne"/>
    <s v="92892 Killdeer Avenue"/>
    <x v="8"/>
    <x v="12"/>
    <n v="50.98"/>
    <x v="5"/>
    <n v="1"/>
    <n v="1"/>
    <n v="2"/>
  </r>
  <r>
    <s v="Doralynn Le Quesne"/>
    <s v="92892 Killdeer Avenue"/>
    <x v="8"/>
    <x v="12"/>
    <n v="50.98"/>
    <x v="3"/>
    <n v="1"/>
    <n v="0"/>
    <n v="2"/>
  </r>
  <r>
    <s v="Elisabet Elvish"/>
    <s v="33962 Anzinger Park"/>
    <x v="8"/>
    <x v="12"/>
    <n v="93.47"/>
    <x v="3"/>
    <n v="1"/>
    <n v="1"/>
    <n v="2"/>
  </r>
  <r>
    <s v="Elisabet Elvish"/>
    <s v="33962 Anzinger Park"/>
    <x v="8"/>
    <x v="12"/>
    <n v="93.47"/>
    <x v="0"/>
    <n v="1"/>
    <n v="0"/>
    <n v="2"/>
  </r>
  <r>
    <s v="Frieda Dunabie"/>
    <s v="892 Spaight Way"/>
    <x v="8"/>
    <x v="12"/>
    <n v="29.73"/>
    <x v="3"/>
    <n v="1"/>
    <n v="1"/>
    <n v="2"/>
  </r>
  <r>
    <s v="Frieda Dunabie"/>
    <s v="892 Spaight Way"/>
    <x v="8"/>
    <x v="12"/>
    <n v="29.73"/>
    <x v="0"/>
    <n v="1"/>
    <n v="0"/>
    <n v="2"/>
  </r>
  <r>
    <s v="Garret Matashkin"/>
    <s v="1739 Chinook Place"/>
    <x v="8"/>
    <x v="12"/>
    <n v="47.55"/>
    <x v="4"/>
    <n v="1"/>
    <n v="1"/>
    <n v="1"/>
  </r>
  <r>
    <s v="Hammad Emby"/>
    <s v="174 North Place"/>
    <x v="8"/>
    <x v="12"/>
    <n v="59.45"/>
    <x v="5"/>
    <n v="1"/>
    <n v="1"/>
    <n v="3"/>
  </r>
  <r>
    <s v="Hammad Emby"/>
    <s v="174 North Place"/>
    <x v="8"/>
    <x v="12"/>
    <n v="59.45"/>
    <x v="3"/>
    <n v="1"/>
    <n v="0"/>
    <n v="3"/>
  </r>
  <r>
    <s v="Hammad Emby"/>
    <s v="174 North Place"/>
    <x v="8"/>
    <x v="12"/>
    <n v="59.45"/>
    <x v="0"/>
    <n v="1"/>
    <n v="0"/>
    <n v="3"/>
  </r>
  <r>
    <s v="Henderson Muggeridge"/>
    <s v="611 Arizona Crossing"/>
    <x v="8"/>
    <x v="12"/>
    <n v="42.87"/>
    <x v="3"/>
    <n v="1"/>
    <n v="1"/>
    <n v="2"/>
  </r>
  <r>
    <s v="Henderson Muggeridge"/>
    <s v="611 Arizona Crossing"/>
    <x v="8"/>
    <x v="12"/>
    <n v="42.87"/>
    <x v="0"/>
    <n v="1"/>
    <n v="0"/>
    <n v="2"/>
  </r>
  <r>
    <s v="Hermia Orrom"/>
    <s v="41 Coleman Point"/>
    <x v="8"/>
    <x v="12"/>
    <n v="76.48"/>
    <x v="1"/>
    <n v="1"/>
    <n v="1"/>
    <n v="3"/>
  </r>
  <r>
    <s v="Hermia Orrom"/>
    <s v="41 Coleman Point"/>
    <x v="8"/>
    <x v="12"/>
    <n v="76.48"/>
    <x v="2"/>
    <n v="1"/>
    <n v="0"/>
    <n v="3"/>
  </r>
  <r>
    <s v="Hermia Orrom"/>
    <s v="41 Coleman Point"/>
    <x v="8"/>
    <x v="12"/>
    <n v="76.48"/>
    <x v="4"/>
    <n v="1"/>
    <n v="0"/>
    <n v="3"/>
  </r>
  <r>
    <s v="Hy Dimmer"/>
    <s v="0 Butternut Point"/>
    <x v="8"/>
    <x v="12"/>
    <n v="62"/>
    <x v="5"/>
    <n v="1"/>
    <n v="1"/>
    <n v="2"/>
  </r>
  <r>
    <s v="Hy Dimmer"/>
    <s v="0 Butternut Point"/>
    <x v="8"/>
    <x v="12"/>
    <n v="62"/>
    <x v="3"/>
    <n v="1"/>
    <n v="0"/>
    <n v="2"/>
  </r>
  <r>
    <s v="Iggy Mohun"/>
    <s v="92534 Cody Court"/>
    <x v="8"/>
    <x v="12"/>
    <n v="50.98"/>
    <x v="3"/>
    <n v="1"/>
    <n v="1"/>
    <n v="2"/>
  </r>
  <r>
    <s v="Iggy Mohun"/>
    <s v="92534 Cody Court"/>
    <x v="8"/>
    <x v="12"/>
    <n v="50.98"/>
    <x v="0"/>
    <n v="1"/>
    <n v="0"/>
    <n v="2"/>
  </r>
  <r>
    <s v="Jami Jeffes"/>
    <s v="976 Kensington Center"/>
    <x v="8"/>
    <x v="12"/>
    <n v="31.72"/>
    <x v="5"/>
    <n v="1"/>
    <n v="1"/>
    <n v="2"/>
  </r>
  <r>
    <s v="Jami Jeffes"/>
    <s v="976 Kensington Center"/>
    <x v="8"/>
    <x v="12"/>
    <n v="31.72"/>
    <x v="3"/>
    <n v="1"/>
    <n v="0"/>
    <n v="2"/>
  </r>
  <r>
    <s v="Linn Stormont"/>
    <s v="6909 Heath Way"/>
    <x v="8"/>
    <x v="12"/>
    <n v="42.48"/>
    <x v="0"/>
    <n v="1"/>
    <n v="1"/>
    <n v="4"/>
  </r>
  <r>
    <s v="Linn Stormont"/>
    <s v="6909 Heath Way"/>
    <x v="8"/>
    <x v="12"/>
    <n v="42.48"/>
    <x v="1"/>
    <n v="1"/>
    <n v="0"/>
    <n v="4"/>
  </r>
  <r>
    <s v="Linn Stormont"/>
    <s v="6909 Heath Way"/>
    <x v="8"/>
    <x v="12"/>
    <n v="42.48"/>
    <x v="2"/>
    <n v="1"/>
    <n v="0"/>
    <n v="4"/>
  </r>
  <r>
    <s v="Linn Stormont"/>
    <s v="6909 Heath Way"/>
    <x v="8"/>
    <x v="12"/>
    <n v="42.48"/>
    <x v="4"/>
    <n v="1"/>
    <n v="0"/>
    <n v="4"/>
  </r>
  <r>
    <s v="Marlow Frend"/>
    <s v="81087 Florence Parkway"/>
    <x v="8"/>
    <x v="12"/>
    <n v="25.5"/>
    <x v="6"/>
    <n v="1"/>
    <n v="1"/>
    <n v="1"/>
  </r>
  <r>
    <s v="Martynne Lintot"/>
    <s v="51 Calypso Drive"/>
    <x v="8"/>
    <x v="12"/>
    <n v="44.1"/>
    <x v="4"/>
    <n v="1"/>
    <n v="1"/>
    <n v="1"/>
  </r>
  <r>
    <s v="Meir Croan"/>
    <s v="90 Waxwing Street"/>
    <x v="8"/>
    <x v="12"/>
    <n v="46.73"/>
    <x v="6"/>
    <n v="1"/>
    <n v="1"/>
    <n v="6"/>
  </r>
  <r>
    <s v="Meir Croan"/>
    <s v="90 Waxwing Street"/>
    <x v="8"/>
    <x v="12"/>
    <n v="46.73"/>
    <x v="5"/>
    <n v="1"/>
    <n v="0"/>
    <n v="6"/>
  </r>
  <r>
    <s v="Meir Croan"/>
    <s v="90 Waxwing Street"/>
    <x v="8"/>
    <x v="12"/>
    <n v="46.73"/>
    <x v="3"/>
    <n v="1"/>
    <n v="0"/>
    <n v="6"/>
  </r>
  <r>
    <s v="Meir Croan"/>
    <s v="90 Waxwing Street"/>
    <x v="8"/>
    <x v="12"/>
    <n v="46.73"/>
    <x v="0"/>
    <n v="1"/>
    <n v="0"/>
    <n v="6"/>
  </r>
  <r>
    <s v="Meir Croan"/>
    <s v="90 Waxwing Street"/>
    <x v="8"/>
    <x v="12"/>
    <n v="46.73"/>
    <x v="1"/>
    <n v="1"/>
    <n v="0"/>
    <n v="6"/>
  </r>
  <r>
    <s v="Meir Croan"/>
    <s v="90 Waxwing Street"/>
    <x v="8"/>
    <x v="12"/>
    <n v="46.73"/>
    <x v="2"/>
    <n v="1"/>
    <n v="0"/>
    <n v="6"/>
  </r>
  <r>
    <s v="Nanci Mapledoore"/>
    <s v="88 Buhler Terrace"/>
    <x v="8"/>
    <x v="12"/>
    <n v="33.979999999999997"/>
    <x v="0"/>
    <n v="1"/>
    <n v="1"/>
    <n v="4"/>
  </r>
  <r>
    <s v="Nanci Mapledoore"/>
    <s v="88 Buhler Terrace"/>
    <x v="8"/>
    <x v="12"/>
    <n v="33.979999999999997"/>
    <x v="1"/>
    <n v="1"/>
    <n v="0"/>
    <n v="4"/>
  </r>
  <r>
    <s v="Nanci Mapledoore"/>
    <s v="88 Buhler Terrace"/>
    <x v="8"/>
    <x v="12"/>
    <n v="33.979999999999997"/>
    <x v="2"/>
    <n v="1"/>
    <n v="0"/>
    <n v="4"/>
  </r>
  <r>
    <s v="Nanci Mapledoore"/>
    <s v="88 Buhler Terrace"/>
    <x v="8"/>
    <x v="12"/>
    <n v="33.979999999999997"/>
    <x v="4"/>
    <n v="1"/>
    <n v="0"/>
    <n v="4"/>
  </r>
  <r>
    <s v="Rodd Dake"/>
    <s v="82990 Pennsylvania Avenue"/>
    <x v="8"/>
    <x v="12"/>
    <n v="59.45"/>
    <x v="5"/>
    <n v="1"/>
    <n v="1"/>
    <n v="2"/>
  </r>
  <r>
    <s v="Rodd Dake"/>
    <s v="82990 Pennsylvania Avenue"/>
    <x v="8"/>
    <x v="12"/>
    <n v="59.45"/>
    <x v="3"/>
    <n v="1"/>
    <n v="0"/>
    <n v="2"/>
  </r>
  <r>
    <s v="Stesha Speddin"/>
    <s v="24717 Service Junction"/>
    <x v="8"/>
    <x v="12"/>
    <n v="56.7"/>
    <x v="6"/>
    <n v="1"/>
    <n v="1"/>
    <n v="4"/>
  </r>
  <r>
    <s v="Stesha Speddin"/>
    <s v="24717 Service Junction"/>
    <x v="8"/>
    <x v="12"/>
    <n v="56.7"/>
    <x v="5"/>
    <n v="1"/>
    <n v="0"/>
    <n v="4"/>
  </r>
  <r>
    <s v="Stesha Speddin"/>
    <s v="24717 Service Junction"/>
    <x v="8"/>
    <x v="12"/>
    <n v="56.7"/>
    <x v="3"/>
    <n v="1"/>
    <n v="0"/>
    <n v="4"/>
  </r>
  <r>
    <s v="Stesha Speddin"/>
    <s v="24717 Service Junction"/>
    <x v="8"/>
    <x v="12"/>
    <n v="56.7"/>
    <x v="0"/>
    <n v="1"/>
    <n v="0"/>
    <n v="4"/>
  </r>
  <r>
    <s v="Tabbie Coatts"/>
    <s v="176 Center Junction"/>
    <x v="8"/>
    <x v="12"/>
    <n v="33.979999999999997"/>
    <x v="6"/>
    <n v="1"/>
    <n v="1"/>
    <n v="3"/>
  </r>
  <r>
    <s v="Tabbie Coatts"/>
    <s v="176 Center Junction"/>
    <x v="8"/>
    <x v="12"/>
    <n v="33.979999999999997"/>
    <x v="2"/>
    <n v="1"/>
    <n v="0"/>
    <n v="3"/>
  </r>
  <r>
    <s v="Tabbie Coatts"/>
    <s v="176 Center Junction"/>
    <x v="8"/>
    <x v="12"/>
    <n v="33.979999999999997"/>
    <x v="4"/>
    <n v="1"/>
    <n v="0"/>
    <n v="3"/>
  </r>
  <r>
    <s v="Vern Casina"/>
    <s v="0061 Becker Alley"/>
    <x v="8"/>
    <x v="12"/>
    <n v="42.45"/>
    <x v="6"/>
    <n v="1"/>
    <n v="1"/>
    <n v="4"/>
  </r>
  <r>
    <s v="Vern Casina"/>
    <s v="0061 Becker Alley"/>
    <x v="8"/>
    <x v="12"/>
    <n v="42.45"/>
    <x v="5"/>
    <n v="1"/>
    <n v="0"/>
    <n v="4"/>
  </r>
  <r>
    <s v="Vern Casina"/>
    <s v="0061 Becker Alley"/>
    <x v="8"/>
    <x v="12"/>
    <n v="42.45"/>
    <x v="3"/>
    <n v="1"/>
    <n v="0"/>
    <n v="4"/>
  </r>
  <r>
    <s v="Vern Casina"/>
    <s v="0061 Becker Alley"/>
    <x v="8"/>
    <x v="12"/>
    <n v="42.45"/>
    <x v="0"/>
    <n v="1"/>
    <n v="0"/>
    <n v="4"/>
  </r>
  <r>
    <s v="Winne Titheridge"/>
    <s v="98 Corben Point"/>
    <x v="8"/>
    <x v="12"/>
    <n v="46.87"/>
    <x v="4"/>
    <n v="1"/>
    <n v="1"/>
    <n v="1"/>
  </r>
  <r>
    <s v="Adel Thayre"/>
    <s v="1966 Waubesa Court"/>
    <x v="9"/>
    <x v="13"/>
    <n v="42.48"/>
    <x v="2"/>
    <n v="1"/>
    <n v="1"/>
    <n v="2"/>
  </r>
  <r>
    <s v="Adel Thayre"/>
    <s v="1966 Waubesa Court"/>
    <x v="9"/>
    <x v="13"/>
    <n v="42.48"/>
    <x v="4"/>
    <n v="1"/>
    <n v="0"/>
    <n v="2"/>
  </r>
  <r>
    <s v="Adrianna Nottingam"/>
    <s v="9002 Stoughton Road"/>
    <x v="9"/>
    <x v="13"/>
    <n v="43.89"/>
    <x v="2"/>
    <n v="1"/>
    <n v="1"/>
    <n v="2"/>
  </r>
  <r>
    <s v="Adrianna Nottingam"/>
    <s v="9002 Stoughton Road"/>
    <x v="9"/>
    <x v="13"/>
    <n v="43.89"/>
    <x v="4"/>
    <n v="1"/>
    <n v="0"/>
    <n v="2"/>
  </r>
  <r>
    <s v="Barnaby Olkowicz"/>
    <s v="1 Hooker Drive"/>
    <x v="9"/>
    <x v="13"/>
    <n v="42.48"/>
    <x v="2"/>
    <n v="1"/>
    <n v="1"/>
    <n v="2"/>
  </r>
  <r>
    <s v="Barnaby Olkowicz"/>
    <s v="1 Hooker Drive"/>
    <x v="9"/>
    <x v="13"/>
    <n v="42.48"/>
    <x v="4"/>
    <n v="1"/>
    <n v="0"/>
    <n v="2"/>
  </r>
  <r>
    <s v="Barth Paolino"/>
    <s v="4212 Karstens Terrace"/>
    <x v="9"/>
    <x v="13"/>
    <n v="55.23"/>
    <x v="2"/>
    <n v="1"/>
    <n v="1"/>
    <n v="2"/>
  </r>
  <r>
    <s v="Barth Paolino"/>
    <s v="4212 Karstens Terrace"/>
    <x v="9"/>
    <x v="13"/>
    <n v="55.23"/>
    <x v="4"/>
    <n v="1"/>
    <n v="0"/>
    <n v="2"/>
  </r>
  <r>
    <s v="Bernardo Vasyutin"/>
    <s v="06 Kings Park"/>
    <x v="9"/>
    <x v="13"/>
    <n v="38.229999999999997"/>
    <x v="3"/>
    <n v="1"/>
    <n v="1"/>
    <n v="5"/>
  </r>
  <r>
    <s v="Bernardo Vasyutin"/>
    <s v="06 Kings Park"/>
    <x v="9"/>
    <x v="13"/>
    <n v="38.229999999999997"/>
    <x v="0"/>
    <n v="1"/>
    <n v="0"/>
    <n v="5"/>
  </r>
  <r>
    <s v="Bernardo Vasyutin"/>
    <s v="06 Kings Park"/>
    <x v="9"/>
    <x v="13"/>
    <n v="38.229999999999997"/>
    <x v="1"/>
    <n v="1"/>
    <n v="0"/>
    <n v="5"/>
  </r>
  <r>
    <s v="Bernardo Vasyutin"/>
    <s v="06 Kings Park"/>
    <x v="9"/>
    <x v="13"/>
    <n v="38.229999999999997"/>
    <x v="2"/>
    <n v="1"/>
    <n v="0"/>
    <n v="5"/>
  </r>
  <r>
    <s v="Bernardo Vasyutin"/>
    <s v="06 Kings Park"/>
    <x v="9"/>
    <x v="13"/>
    <n v="38.229999999999997"/>
    <x v="4"/>
    <n v="1"/>
    <n v="0"/>
    <n v="5"/>
  </r>
  <r>
    <s v="Gilberte Butters"/>
    <s v="029 Monica Plaza"/>
    <x v="9"/>
    <x v="13"/>
    <n v="38.229999999999997"/>
    <x v="1"/>
    <n v="1"/>
    <n v="1"/>
    <n v="2"/>
  </r>
  <r>
    <s v="Gilberte Butters"/>
    <s v="029 Monica Plaza"/>
    <x v="9"/>
    <x v="13"/>
    <n v="38.229999999999997"/>
    <x v="2"/>
    <n v="1"/>
    <n v="0"/>
    <n v="2"/>
  </r>
  <r>
    <s v="Griselda Cropper"/>
    <s v="01055 Marquette Point"/>
    <x v="9"/>
    <x v="13"/>
    <n v="50.92"/>
    <x v="2"/>
    <n v="1"/>
    <n v="1"/>
    <n v="1"/>
  </r>
  <r>
    <s v="Hazlett Coldwell"/>
    <s v="6 Sutherland Road"/>
    <x v="9"/>
    <x v="13"/>
    <n v="44.61"/>
    <x v="0"/>
    <n v="1"/>
    <n v="1"/>
    <n v="3"/>
  </r>
  <r>
    <s v="Hazlett Coldwell"/>
    <s v="6 Sutherland Road"/>
    <x v="9"/>
    <x v="13"/>
    <n v="44.61"/>
    <x v="1"/>
    <n v="1"/>
    <n v="0"/>
    <n v="3"/>
  </r>
  <r>
    <s v="Hazlett Coldwell"/>
    <s v="6 Sutherland Road"/>
    <x v="9"/>
    <x v="13"/>
    <n v="44.61"/>
    <x v="2"/>
    <n v="1"/>
    <n v="0"/>
    <n v="3"/>
  </r>
  <r>
    <s v="Jonie Caser"/>
    <s v="0 West Terrace"/>
    <x v="9"/>
    <x v="13"/>
    <n v="67.95"/>
    <x v="5"/>
    <n v="1"/>
    <n v="1"/>
    <n v="6"/>
  </r>
  <r>
    <s v="Jonie Caser"/>
    <s v="0 West Terrace"/>
    <x v="9"/>
    <x v="13"/>
    <n v="67.95"/>
    <x v="3"/>
    <n v="1"/>
    <n v="0"/>
    <n v="6"/>
  </r>
  <r>
    <s v="Jonie Caser"/>
    <s v="0 West Terrace"/>
    <x v="9"/>
    <x v="13"/>
    <n v="67.95"/>
    <x v="0"/>
    <n v="1"/>
    <n v="0"/>
    <n v="6"/>
  </r>
  <r>
    <s v="Jonie Caser"/>
    <s v="0 West Terrace"/>
    <x v="9"/>
    <x v="13"/>
    <n v="67.95"/>
    <x v="1"/>
    <n v="1"/>
    <n v="0"/>
    <n v="6"/>
  </r>
  <r>
    <s v="Jonie Caser"/>
    <s v="0 West Terrace"/>
    <x v="9"/>
    <x v="13"/>
    <n v="67.95"/>
    <x v="2"/>
    <n v="1"/>
    <n v="0"/>
    <n v="6"/>
  </r>
  <r>
    <s v="Jonie Caser"/>
    <s v="0 West Terrace"/>
    <x v="9"/>
    <x v="13"/>
    <n v="67.95"/>
    <x v="4"/>
    <n v="1"/>
    <n v="0"/>
    <n v="6"/>
  </r>
  <r>
    <s v="Kathleen Najera"/>
    <s v="2705 Maple Wood Junction"/>
    <x v="9"/>
    <x v="13"/>
    <n v="38.229999999999997"/>
    <x v="2"/>
    <n v="1"/>
    <n v="1"/>
    <n v="2"/>
  </r>
  <r>
    <s v="Kathleen Najera"/>
    <s v="2705 Maple Wood Junction"/>
    <x v="9"/>
    <x v="13"/>
    <n v="38.229999999999997"/>
    <x v="4"/>
    <n v="1"/>
    <n v="0"/>
    <n v="2"/>
  </r>
  <r>
    <s v="Larine Walkden"/>
    <s v="225 Clarendon Crossing"/>
    <x v="9"/>
    <x v="13"/>
    <n v="46.73"/>
    <x v="2"/>
    <n v="1"/>
    <n v="1"/>
    <n v="2"/>
  </r>
  <r>
    <s v="Larine Walkden"/>
    <s v="225 Clarendon Crossing"/>
    <x v="9"/>
    <x v="13"/>
    <n v="46.73"/>
    <x v="4"/>
    <n v="1"/>
    <n v="0"/>
    <n v="2"/>
  </r>
  <r>
    <s v="Lucia Leary"/>
    <s v="1 Boyd Plaza"/>
    <x v="9"/>
    <x v="13"/>
    <n v="107.9"/>
    <x v="2"/>
    <n v="1"/>
    <n v="1"/>
    <n v="2"/>
  </r>
  <r>
    <s v="Lucia Leary"/>
    <s v="1 Boyd Plaza"/>
    <x v="9"/>
    <x v="13"/>
    <n v="107.9"/>
    <x v="4"/>
    <n v="1"/>
    <n v="0"/>
    <n v="2"/>
  </r>
  <r>
    <s v="Manuel Hanford"/>
    <s v="6 Atwood Way"/>
    <x v="9"/>
    <x v="13"/>
    <n v="59.45"/>
    <x v="6"/>
    <n v="1"/>
    <n v="1"/>
    <n v="7"/>
  </r>
  <r>
    <s v="Manuel Hanford"/>
    <s v="6 Atwood Way"/>
    <x v="9"/>
    <x v="13"/>
    <n v="59.45"/>
    <x v="5"/>
    <n v="1"/>
    <n v="0"/>
    <n v="7"/>
  </r>
  <r>
    <s v="Manuel Hanford"/>
    <s v="6 Atwood Way"/>
    <x v="9"/>
    <x v="13"/>
    <n v="59.45"/>
    <x v="3"/>
    <n v="1"/>
    <n v="0"/>
    <n v="7"/>
  </r>
  <r>
    <s v="Manuel Hanford"/>
    <s v="6 Atwood Way"/>
    <x v="9"/>
    <x v="13"/>
    <n v="59.45"/>
    <x v="0"/>
    <n v="1"/>
    <n v="0"/>
    <n v="7"/>
  </r>
  <r>
    <s v="Manuel Hanford"/>
    <s v="6 Atwood Way"/>
    <x v="9"/>
    <x v="13"/>
    <n v="59.45"/>
    <x v="1"/>
    <n v="1"/>
    <n v="0"/>
    <n v="7"/>
  </r>
  <r>
    <s v="Manuel Hanford"/>
    <s v="6 Atwood Way"/>
    <x v="9"/>
    <x v="13"/>
    <n v="59.45"/>
    <x v="2"/>
    <n v="1"/>
    <n v="0"/>
    <n v="7"/>
  </r>
  <r>
    <s v="Manuel Hanford"/>
    <s v="6 Atwood Way"/>
    <x v="9"/>
    <x v="13"/>
    <n v="59.45"/>
    <x v="4"/>
    <n v="1"/>
    <n v="0"/>
    <n v="7"/>
  </r>
  <r>
    <s v="Marys Quarton"/>
    <s v="276 Gale Plaza"/>
    <x v="9"/>
    <x v="13"/>
    <n v="33.979999999999997"/>
    <x v="2"/>
    <n v="1"/>
    <n v="1"/>
    <n v="1"/>
  </r>
  <r>
    <s v="Melina Dews"/>
    <s v="08 Emmet Road"/>
    <x v="9"/>
    <x v="13"/>
    <n v="44.61"/>
    <x v="0"/>
    <n v="1"/>
    <n v="1"/>
    <n v="4"/>
  </r>
  <r>
    <s v="Melina Dews"/>
    <s v="08 Emmet Road"/>
    <x v="9"/>
    <x v="13"/>
    <n v="44.61"/>
    <x v="1"/>
    <n v="1"/>
    <n v="0"/>
    <n v="4"/>
  </r>
  <r>
    <s v="Melina Dews"/>
    <s v="08 Emmet Road"/>
    <x v="9"/>
    <x v="13"/>
    <n v="44.61"/>
    <x v="2"/>
    <n v="1"/>
    <n v="0"/>
    <n v="4"/>
  </r>
  <r>
    <s v="Melina Dews"/>
    <s v="08 Emmet Road"/>
    <x v="9"/>
    <x v="13"/>
    <n v="44.61"/>
    <x v="4"/>
    <n v="1"/>
    <n v="0"/>
    <n v="4"/>
  </r>
  <r>
    <s v="Melodie Shackelton"/>
    <s v="668 Fairfield Lane"/>
    <x v="9"/>
    <x v="13"/>
    <n v="61.18"/>
    <x v="4"/>
    <n v="1"/>
    <n v="1"/>
    <n v="1"/>
  </r>
  <r>
    <s v="Odetta Castletine"/>
    <s v="70052 Lien Court"/>
    <x v="9"/>
    <x v="13"/>
    <n v="38.619999999999997"/>
    <x v="4"/>
    <n v="1"/>
    <n v="1"/>
    <n v="1"/>
  </r>
  <r>
    <s v="Redford Glasper"/>
    <s v="22 Dennis Terrace"/>
    <x v="9"/>
    <x v="13"/>
    <n v="70.5"/>
    <x v="2"/>
    <n v="1"/>
    <n v="1"/>
    <n v="2"/>
  </r>
  <r>
    <s v="Redford Glasper"/>
    <s v="22 Dennis Terrace"/>
    <x v="9"/>
    <x v="13"/>
    <n v="70.5"/>
    <x v="4"/>
    <n v="1"/>
    <n v="0"/>
    <n v="2"/>
  </r>
  <r>
    <s v="Rozanne Laurie"/>
    <s v="33 Bartelt Place"/>
    <x v="9"/>
    <x v="13"/>
    <n v="42.48"/>
    <x v="0"/>
    <n v="1"/>
    <n v="1"/>
    <n v="4"/>
  </r>
  <r>
    <s v="Rozanne Laurie"/>
    <s v="33 Bartelt Place"/>
    <x v="9"/>
    <x v="13"/>
    <n v="42.48"/>
    <x v="1"/>
    <n v="1"/>
    <n v="0"/>
    <n v="4"/>
  </r>
  <r>
    <s v="Rozanne Laurie"/>
    <s v="33 Bartelt Place"/>
    <x v="9"/>
    <x v="13"/>
    <n v="42.48"/>
    <x v="2"/>
    <n v="1"/>
    <n v="0"/>
    <n v="4"/>
  </r>
  <r>
    <s v="Rozanne Laurie"/>
    <s v="33 Bartelt Place"/>
    <x v="9"/>
    <x v="13"/>
    <n v="42.48"/>
    <x v="4"/>
    <n v="1"/>
    <n v="0"/>
    <n v="4"/>
  </r>
  <r>
    <s v="Ryan Balcers"/>
    <s v="7555 Oak Valley Park"/>
    <x v="9"/>
    <x v="13"/>
    <n v="42.48"/>
    <x v="0"/>
    <n v="1"/>
    <n v="1"/>
    <n v="1"/>
  </r>
  <r>
    <s v="Spence Hince"/>
    <s v="0086 Crest Line Lane"/>
    <x v="9"/>
    <x v="13"/>
    <n v="32.61"/>
    <x v="2"/>
    <n v="1"/>
    <n v="1"/>
    <n v="2"/>
  </r>
  <r>
    <s v="Spence Hince"/>
    <s v="0086 Crest Line Lane"/>
    <x v="9"/>
    <x v="13"/>
    <n v="32.61"/>
    <x v="4"/>
    <n v="1"/>
    <n v="0"/>
    <n v="2"/>
  </r>
  <r>
    <s v="Thacher Baise"/>
    <s v="7788 Dixon Plaza"/>
    <x v="9"/>
    <x v="13"/>
    <n v="38.229999999999997"/>
    <x v="1"/>
    <n v="1"/>
    <n v="1"/>
    <n v="3"/>
  </r>
  <r>
    <s v="Thacher Baise"/>
    <s v="7788 Dixon Plaza"/>
    <x v="9"/>
    <x v="13"/>
    <n v="38.229999999999997"/>
    <x v="2"/>
    <n v="1"/>
    <n v="0"/>
    <n v="3"/>
  </r>
  <r>
    <s v="Thacher Baise"/>
    <s v="7788 Dixon Plaza"/>
    <x v="9"/>
    <x v="13"/>
    <n v="38.229999999999997"/>
    <x v="4"/>
    <n v="1"/>
    <n v="0"/>
    <n v="3"/>
  </r>
  <r>
    <s v="Tiebold Thring"/>
    <s v="7386 Comanche Hill"/>
    <x v="9"/>
    <x v="13"/>
    <n v="67.98"/>
    <x v="1"/>
    <n v="1"/>
    <n v="1"/>
    <n v="3"/>
  </r>
  <r>
    <s v="Tiebold Thring"/>
    <s v="7386 Comanche Hill"/>
    <x v="9"/>
    <x v="13"/>
    <n v="67.98"/>
    <x v="2"/>
    <n v="1"/>
    <n v="0"/>
    <n v="3"/>
  </r>
  <r>
    <s v="Tiebold Thring"/>
    <s v="7386 Comanche Hill"/>
    <x v="9"/>
    <x v="13"/>
    <n v="67.98"/>
    <x v="4"/>
    <n v="1"/>
    <n v="0"/>
    <n v="3"/>
  </r>
  <r>
    <s v="Wallis Sturgess"/>
    <s v="319 Chinook Crossing"/>
    <x v="9"/>
    <x v="13"/>
    <n v="38.229999999999997"/>
    <x v="1"/>
    <n v="1"/>
    <n v="1"/>
    <n v="2"/>
  </r>
  <r>
    <s v="Wallis Sturgess"/>
    <s v="319 Chinook Crossing"/>
    <x v="9"/>
    <x v="13"/>
    <n v="38.229999999999997"/>
    <x v="2"/>
    <n v="1"/>
    <n v="0"/>
    <n v="2"/>
  </r>
  <r>
    <s v="Zeke Imason"/>
    <s v="88 Oak Parkway"/>
    <x v="9"/>
    <x v="13"/>
    <n v="42.5"/>
    <x v="6"/>
    <n v="1"/>
    <n v="1"/>
    <n v="6"/>
  </r>
  <r>
    <s v="Zeke Imason"/>
    <s v="88 Oak Parkway"/>
    <x v="9"/>
    <x v="13"/>
    <n v="42.5"/>
    <x v="5"/>
    <n v="1"/>
    <n v="0"/>
    <n v="6"/>
  </r>
  <r>
    <s v="Zeke Imason"/>
    <s v="88 Oak Parkway"/>
    <x v="9"/>
    <x v="13"/>
    <n v="42.5"/>
    <x v="3"/>
    <n v="1"/>
    <n v="0"/>
    <n v="6"/>
  </r>
  <r>
    <s v="Zeke Imason"/>
    <s v="88 Oak Parkway"/>
    <x v="9"/>
    <x v="13"/>
    <n v="42.5"/>
    <x v="0"/>
    <n v="1"/>
    <n v="0"/>
    <n v="6"/>
  </r>
  <r>
    <s v="Zeke Imason"/>
    <s v="88 Oak Parkway"/>
    <x v="9"/>
    <x v="13"/>
    <n v="42.5"/>
    <x v="1"/>
    <n v="1"/>
    <n v="0"/>
    <n v="6"/>
  </r>
  <r>
    <s v="Zeke Imason"/>
    <s v="88 Oak Parkway"/>
    <x v="9"/>
    <x v="13"/>
    <n v="42.5"/>
    <x v="2"/>
    <n v="1"/>
    <n v="0"/>
    <n v="6"/>
  </r>
  <r>
    <s v="Fraser Moyer"/>
    <s v="3 Manufacturers Way"/>
    <x v="10"/>
    <x v="14"/>
    <n v="42.48"/>
    <x v="2"/>
    <n v="1"/>
    <n v="1"/>
    <n v="2"/>
  </r>
  <r>
    <s v="Fraser Moyer"/>
    <s v="3 Manufacturers Way"/>
    <x v="10"/>
    <x v="14"/>
    <n v="42.48"/>
    <x v="4"/>
    <n v="1"/>
    <n v="0"/>
    <n v="2"/>
  </r>
  <r>
    <s v="Glennie Costen"/>
    <s v="4 Parkside Court"/>
    <x v="10"/>
    <x v="14"/>
    <n v="76.47"/>
    <x v="3"/>
    <n v="1"/>
    <n v="1"/>
    <n v="5"/>
  </r>
  <r>
    <s v="Glennie Costen"/>
    <s v="4 Parkside Court"/>
    <x v="10"/>
    <x v="14"/>
    <n v="76.47"/>
    <x v="0"/>
    <n v="1"/>
    <n v="0"/>
    <n v="5"/>
  </r>
  <r>
    <s v="Glennie Costen"/>
    <s v="4 Parkside Court"/>
    <x v="10"/>
    <x v="14"/>
    <n v="76.47"/>
    <x v="1"/>
    <n v="1"/>
    <n v="0"/>
    <n v="5"/>
  </r>
  <r>
    <s v="Glennie Costen"/>
    <s v="4 Parkside Court"/>
    <x v="10"/>
    <x v="14"/>
    <n v="76.47"/>
    <x v="2"/>
    <n v="1"/>
    <n v="0"/>
    <n v="5"/>
  </r>
  <r>
    <s v="Glennie Costen"/>
    <s v="4 Parkside Court"/>
    <x v="10"/>
    <x v="14"/>
    <n v="76.47"/>
    <x v="4"/>
    <n v="1"/>
    <n v="0"/>
    <n v="5"/>
  </r>
  <r>
    <s v="Wit Oldmeadow"/>
    <s v="6694 Prairieview Pass"/>
    <x v="10"/>
    <x v="15"/>
    <n v="70.52"/>
    <x v="6"/>
    <n v="1"/>
    <n v="1"/>
    <n v="7"/>
  </r>
  <r>
    <s v="Wit Oldmeadow"/>
    <s v="6694 Prairieview Pass"/>
    <x v="10"/>
    <x v="15"/>
    <n v="70.52"/>
    <x v="5"/>
    <n v="1"/>
    <n v="0"/>
    <n v="7"/>
  </r>
  <r>
    <s v="Wit Oldmeadow"/>
    <s v="6694 Prairieview Pass"/>
    <x v="10"/>
    <x v="15"/>
    <n v="70.52"/>
    <x v="3"/>
    <n v="1"/>
    <n v="0"/>
    <n v="7"/>
  </r>
  <r>
    <s v="Wit Oldmeadow"/>
    <s v="6694 Prairieview Pass"/>
    <x v="10"/>
    <x v="15"/>
    <n v="70.52"/>
    <x v="0"/>
    <n v="1"/>
    <n v="0"/>
    <n v="7"/>
  </r>
  <r>
    <s v="Wit Oldmeadow"/>
    <s v="6694 Prairieview Pass"/>
    <x v="10"/>
    <x v="15"/>
    <n v="70.52"/>
    <x v="1"/>
    <n v="1"/>
    <n v="0"/>
    <n v="7"/>
  </r>
  <r>
    <s v="Wit Oldmeadow"/>
    <s v="6694 Prairieview Pass"/>
    <x v="10"/>
    <x v="15"/>
    <n v="70.52"/>
    <x v="2"/>
    <n v="1"/>
    <n v="0"/>
    <n v="7"/>
  </r>
  <r>
    <s v="Wit Oldmeadow"/>
    <s v="6694 Prairieview Pass"/>
    <x v="10"/>
    <x v="15"/>
    <n v="70.52"/>
    <x v="4"/>
    <n v="1"/>
    <n v="0"/>
    <n v="7"/>
  </r>
  <r>
    <s v="Addi Eddies"/>
    <s v="885 Sugar Place"/>
    <x v="11"/>
    <x v="16"/>
    <n v="118.98"/>
    <x v="0"/>
    <n v="1"/>
    <n v="1"/>
    <n v="4"/>
  </r>
  <r>
    <s v="Addi Eddies"/>
    <s v="885 Sugar Place"/>
    <x v="11"/>
    <x v="16"/>
    <n v="118.98"/>
    <x v="1"/>
    <n v="1"/>
    <n v="0"/>
    <n v="4"/>
  </r>
  <r>
    <s v="Addi Eddies"/>
    <s v="885 Sugar Place"/>
    <x v="11"/>
    <x v="16"/>
    <n v="118.98"/>
    <x v="2"/>
    <n v="1"/>
    <n v="0"/>
    <n v="4"/>
  </r>
  <r>
    <s v="Addi Eddies"/>
    <s v="885 Sugar Place"/>
    <x v="11"/>
    <x v="16"/>
    <n v="118.98"/>
    <x v="4"/>
    <n v="1"/>
    <n v="0"/>
    <n v="4"/>
  </r>
  <r>
    <s v="Alister Gillam"/>
    <s v="1516 Green Road"/>
    <x v="11"/>
    <x v="16"/>
    <n v="50.98"/>
    <x v="2"/>
    <n v="1"/>
    <n v="1"/>
    <n v="2"/>
  </r>
  <r>
    <s v="Alister Gillam"/>
    <s v="1516 Green Road"/>
    <x v="11"/>
    <x v="16"/>
    <n v="50.98"/>
    <x v="4"/>
    <n v="1"/>
    <n v="0"/>
    <n v="2"/>
  </r>
  <r>
    <s v="Aurelea Duberry"/>
    <s v="8 Fairfield Crossing"/>
    <x v="11"/>
    <x v="16"/>
    <n v="3.4"/>
    <x v="3"/>
    <n v="1"/>
    <n v="1"/>
    <n v="5"/>
  </r>
  <r>
    <s v="Aurelea Duberry"/>
    <s v="8 Fairfield Crossing"/>
    <x v="11"/>
    <x v="16"/>
    <n v="3.4"/>
    <x v="0"/>
    <n v="1"/>
    <n v="0"/>
    <n v="5"/>
  </r>
  <r>
    <s v="Aurelea Duberry"/>
    <s v="8 Fairfield Crossing"/>
    <x v="11"/>
    <x v="16"/>
    <n v="3.4"/>
    <x v="1"/>
    <n v="1"/>
    <n v="0"/>
    <n v="5"/>
  </r>
  <r>
    <s v="Aurelea Duberry"/>
    <s v="8 Fairfield Crossing"/>
    <x v="11"/>
    <x v="16"/>
    <n v="3.4"/>
    <x v="2"/>
    <n v="1"/>
    <n v="0"/>
    <n v="5"/>
  </r>
  <r>
    <s v="Aurelea Duberry"/>
    <s v="8 Fairfield Crossing"/>
    <x v="11"/>
    <x v="16"/>
    <n v="3.4"/>
    <x v="4"/>
    <n v="1"/>
    <n v="0"/>
    <n v="5"/>
  </r>
  <r>
    <s v="Claudia Gaunt"/>
    <s v="22761 Eliot Center"/>
    <x v="11"/>
    <x v="16"/>
    <n v="63.73"/>
    <x v="2"/>
    <n v="1"/>
    <n v="1"/>
    <n v="2"/>
  </r>
  <r>
    <s v="Claudia Gaunt"/>
    <s v="22761 Eliot Center"/>
    <x v="11"/>
    <x v="16"/>
    <n v="63.73"/>
    <x v="4"/>
    <n v="1"/>
    <n v="0"/>
    <n v="2"/>
  </r>
  <r>
    <s v="Collin McGaraghan"/>
    <s v="975 Homewood Park"/>
    <x v="11"/>
    <x v="16"/>
    <n v="115.52"/>
    <x v="0"/>
    <n v="1"/>
    <n v="1"/>
    <n v="2"/>
  </r>
  <r>
    <s v="Collin McGaraghan"/>
    <s v="975 Homewood Park"/>
    <x v="11"/>
    <x v="16"/>
    <n v="115.52"/>
    <x v="1"/>
    <n v="1"/>
    <n v="0"/>
    <n v="2"/>
  </r>
  <r>
    <s v="Cullen Thunnercliffe"/>
    <s v="712 Meadow Ridge Drive"/>
    <x v="11"/>
    <x v="16"/>
    <n v="38.229999999999997"/>
    <x v="2"/>
    <n v="1"/>
    <n v="1"/>
    <n v="2"/>
  </r>
  <r>
    <s v="Cullen Thunnercliffe"/>
    <s v="712 Meadow Ridge Drive"/>
    <x v="11"/>
    <x v="16"/>
    <n v="38.229999999999997"/>
    <x v="4"/>
    <n v="1"/>
    <n v="0"/>
    <n v="2"/>
  </r>
  <r>
    <s v="Cullie Cobbin"/>
    <s v="509 Hooker Drive"/>
    <x v="11"/>
    <x v="16"/>
    <n v="46.73"/>
    <x v="2"/>
    <n v="1"/>
    <n v="1"/>
    <n v="2"/>
  </r>
  <r>
    <s v="Cullie Cobbin"/>
    <s v="509 Hooker Drive"/>
    <x v="11"/>
    <x v="16"/>
    <n v="46.73"/>
    <x v="4"/>
    <n v="1"/>
    <n v="0"/>
    <n v="2"/>
  </r>
  <r>
    <s v="Eba Asson"/>
    <s v="98 Sage Center"/>
    <x v="11"/>
    <x v="16"/>
    <n v="58.36"/>
    <x v="4"/>
    <n v="1"/>
    <n v="1"/>
    <n v="1"/>
  </r>
  <r>
    <s v="Emera Baudoux"/>
    <s v="8 Rutledge Trail"/>
    <x v="11"/>
    <x v="16"/>
    <n v="10.199999999999999"/>
    <x v="1"/>
    <n v="1"/>
    <n v="1"/>
    <n v="3"/>
  </r>
  <r>
    <s v="Emera Baudoux"/>
    <s v="8 Rutledge Trail"/>
    <x v="11"/>
    <x v="16"/>
    <n v="10.199999999999999"/>
    <x v="2"/>
    <n v="1"/>
    <n v="0"/>
    <n v="3"/>
  </r>
  <r>
    <s v="Emera Baudoux"/>
    <s v="8 Rutledge Trail"/>
    <x v="11"/>
    <x v="16"/>
    <n v="10.199999999999999"/>
    <x v="4"/>
    <n v="1"/>
    <n v="0"/>
    <n v="3"/>
  </r>
  <r>
    <s v="Filberto Frangleton"/>
    <s v="2 Morning Alley"/>
    <x v="11"/>
    <x v="16"/>
    <n v="8.5"/>
    <x v="4"/>
    <n v="1"/>
    <n v="1"/>
    <n v="1"/>
  </r>
  <r>
    <s v="Friederike Borg"/>
    <s v="82807 Golf View Court"/>
    <x v="11"/>
    <x v="16"/>
    <n v="8.5"/>
    <x v="2"/>
    <n v="1"/>
    <n v="1"/>
    <n v="2"/>
  </r>
  <r>
    <s v="Friederike Borg"/>
    <s v="82807 Golf View Court"/>
    <x v="11"/>
    <x v="16"/>
    <n v="8.5"/>
    <x v="4"/>
    <n v="1"/>
    <n v="0"/>
    <n v="2"/>
  </r>
  <r>
    <s v="Janot Schwandermann"/>
    <s v="5 Buell Place"/>
    <x v="11"/>
    <x v="16"/>
    <n v="33.93"/>
    <x v="1"/>
    <n v="1"/>
    <n v="1"/>
    <n v="3"/>
  </r>
  <r>
    <s v="Janot Schwandermann"/>
    <s v="5 Buell Place"/>
    <x v="11"/>
    <x v="16"/>
    <n v="33.93"/>
    <x v="2"/>
    <n v="1"/>
    <n v="0"/>
    <n v="3"/>
  </r>
  <r>
    <s v="Janot Schwandermann"/>
    <s v="5 Buell Place"/>
    <x v="11"/>
    <x v="16"/>
    <n v="33.93"/>
    <x v="4"/>
    <n v="1"/>
    <n v="0"/>
    <n v="3"/>
  </r>
  <r>
    <s v="Niccolo Cotterill"/>
    <s v="8 Onsgard Trail"/>
    <x v="11"/>
    <x v="16"/>
    <n v="42.48"/>
    <x v="4"/>
    <n v="1"/>
    <n v="1"/>
    <n v="1"/>
  </r>
  <r>
    <s v="Phoebe Di Antonio"/>
    <s v="4493 Eggendart Crossing"/>
    <x v="11"/>
    <x v="16"/>
    <n v="33.979999999999997"/>
    <x v="4"/>
    <n v="1"/>
    <n v="1"/>
    <n v="1"/>
  </r>
  <r>
    <s v="Raddy Martignoni"/>
    <s v="77518 Reindahl Place"/>
    <x v="11"/>
    <x v="16"/>
    <n v="38.61"/>
    <x v="2"/>
    <n v="1"/>
    <n v="1"/>
    <n v="2"/>
  </r>
  <r>
    <s v="Raddy Martignoni"/>
    <s v="77518 Reindahl Place"/>
    <x v="11"/>
    <x v="16"/>
    <n v="38.61"/>
    <x v="4"/>
    <n v="1"/>
    <n v="0"/>
    <n v="2"/>
  </r>
  <r>
    <s v="Raine Lavender"/>
    <s v="3 Blaine Circle"/>
    <x v="11"/>
    <x v="16"/>
    <n v="118.92"/>
    <x v="4"/>
    <n v="1"/>
    <n v="1"/>
    <n v="1"/>
  </r>
  <r>
    <s v="Sloan Dunckley"/>
    <s v="955 Hintze Pass"/>
    <x v="11"/>
    <x v="16"/>
    <n v="33.979999999999997"/>
    <x v="0"/>
    <n v="1"/>
    <n v="1"/>
    <n v="4"/>
  </r>
  <r>
    <s v="Sloan Dunckley"/>
    <s v="955 Hintze Pass"/>
    <x v="11"/>
    <x v="16"/>
    <n v="33.979999999999997"/>
    <x v="1"/>
    <n v="1"/>
    <n v="0"/>
    <n v="4"/>
  </r>
  <r>
    <s v="Sloan Dunckley"/>
    <s v="955 Hintze Pass"/>
    <x v="11"/>
    <x v="16"/>
    <n v="33.979999999999997"/>
    <x v="2"/>
    <n v="1"/>
    <n v="0"/>
    <n v="4"/>
  </r>
  <r>
    <s v="Sloan Dunckley"/>
    <s v="955 Hintze Pass"/>
    <x v="11"/>
    <x v="16"/>
    <n v="33.979999999999997"/>
    <x v="4"/>
    <n v="1"/>
    <n v="0"/>
    <n v="4"/>
  </r>
  <r>
    <s v="Uriah Zavittieri"/>
    <s v="7186 Dixon Way"/>
    <x v="11"/>
    <x v="16"/>
    <n v="59.47"/>
    <x v="2"/>
    <n v="1"/>
    <n v="1"/>
    <n v="2"/>
  </r>
  <r>
    <s v="Uriah Zavittieri"/>
    <s v="7186 Dixon Way"/>
    <x v="11"/>
    <x v="16"/>
    <n v="59.47"/>
    <x v="4"/>
    <n v="1"/>
    <n v="0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s v="Alessandro Evitts"/>
    <x v="0"/>
  </r>
  <r>
    <s v="Barnard Brame"/>
    <x v="1"/>
  </r>
  <r>
    <s v="Cleon Antony"/>
    <x v="2"/>
  </r>
  <r>
    <s v="Ivan Servis"/>
    <x v="3"/>
  </r>
  <r>
    <s v="Merry Southby"/>
    <x v="0"/>
  </r>
  <r>
    <s v="Alwin Roland"/>
    <x v="1"/>
  </r>
  <r>
    <s v="Beau Huffy"/>
    <x v="2"/>
  </r>
  <r>
    <s v="Craggy Piggen"/>
    <x v="3"/>
  </r>
  <r>
    <s v="Klemens Bransgrove"/>
    <x v="0"/>
  </r>
  <r>
    <s v="Ted McSperrin"/>
    <x v="1"/>
  </r>
  <r>
    <s v="Whitney Fison"/>
    <x v="2"/>
  </r>
  <r>
    <s v="Angie Moxham"/>
    <x v="3"/>
  </r>
  <r>
    <s v="Benedicto Regenhardt"/>
    <x v="0"/>
  </r>
  <r>
    <s v="Dag Kybird"/>
    <x v="1"/>
  </r>
  <r>
    <s v="Larry Penylton"/>
    <x v="2"/>
  </r>
  <r>
    <s v="Augustus Lang"/>
    <x v="3"/>
  </r>
  <r>
    <s v="Bernhard Stanlock"/>
    <x v="0"/>
  </r>
  <r>
    <s v="Evin Musgrove"/>
    <x v="1"/>
  </r>
  <r>
    <s v="Mack Stodd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7">
  <r>
    <s v="Alessandro Evitts"/>
    <x v="0"/>
    <n v="21.528000000000002"/>
    <n v="5.3820000000000006"/>
    <n v="538.20000000000005"/>
    <x v="0"/>
    <n v="5"/>
    <n v="3"/>
    <n v="-2"/>
  </r>
  <r>
    <s v="Barnard Brame"/>
    <x v="0"/>
    <n v="32.004000000000005"/>
    <n v="8.0010000000000012"/>
    <n v="800.10000000000014"/>
    <x v="1"/>
    <n v="5"/>
    <n v="3"/>
    <n v="-2"/>
  </r>
  <r>
    <s v="Cleon Antony"/>
    <x v="0"/>
    <n v="35.262"/>
    <n v="8.8155000000000001"/>
    <n v="881.55"/>
    <x v="2"/>
    <n v="5"/>
    <n v="3"/>
    <n v="-2"/>
  </r>
  <r>
    <s v="Ivan Servis"/>
    <x v="0"/>
    <n v="18.144000000000002"/>
    <n v="4.5360000000000005"/>
    <n v="453.6"/>
    <x v="3"/>
    <n v="4"/>
    <n v="2"/>
    <n v="-2"/>
  </r>
  <r>
    <s v="Merry Southby"/>
    <x v="0"/>
    <n v="35.082000000000001"/>
    <n v="8.7705000000000002"/>
    <n v="877.05000000000007"/>
    <x v="0"/>
    <n v="5"/>
    <n v="3"/>
    <n v="-2"/>
  </r>
  <r>
    <s v="Alwin Roland"/>
    <x v="0"/>
    <n v="34.847999999999999"/>
    <n v="8.7119999999999997"/>
    <n v="871.19999999999993"/>
    <x v="1"/>
    <n v="5"/>
    <n v="3"/>
    <n v="-2"/>
  </r>
  <r>
    <s v="Beau Huffy"/>
    <x v="0"/>
    <n v="35.369999999999997"/>
    <n v="8.8424999999999994"/>
    <n v="884.24999999999989"/>
    <x v="2"/>
    <n v="5"/>
    <n v="3"/>
    <n v="-2"/>
  </r>
  <r>
    <s v="Craggy Piggen"/>
    <x v="0"/>
    <n v="26.676000000000002"/>
    <n v="6.6690000000000005"/>
    <n v="666.90000000000009"/>
    <x v="3"/>
    <n v="4"/>
    <n v="2"/>
    <n v="-2"/>
  </r>
  <r>
    <s v="Klemens Bransgrove"/>
    <x v="0"/>
    <n v="36.612000000000002"/>
    <n v="9.1530000000000005"/>
    <n v="915.30000000000007"/>
    <x v="0"/>
    <n v="5"/>
    <n v="3"/>
    <n v="-2"/>
  </r>
  <r>
    <s v="Ted McSperrin"/>
    <x v="0"/>
    <n v="39.347999999999999"/>
    <n v="9.8369999999999997"/>
    <n v="983.69999999999993"/>
    <x v="1"/>
    <n v="5"/>
    <n v="3"/>
    <n v="-2"/>
  </r>
  <r>
    <s v="Whitney Fison"/>
    <x v="0"/>
    <n v="40.878"/>
    <n v="10.2195"/>
    <n v="1021.95"/>
    <x v="2"/>
    <n v="5"/>
    <n v="3"/>
    <n v="-2"/>
  </r>
  <r>
    <s v="Alessandro Evitts"/>
    <x v="1"/>
    <n v="21.366"/>
    <n v="5.3414999999999999"/>
    <n v="534.15"/>
    <x v="0"/>
    <n v="5"/>
    <n v="3"/>
    <n v="-2"/>
  </r>
  <r>
    <s v="Barnard Brame"/>
    <x v="1"/>
    <n v="41.921999999999997"/>
    <n v="10.480499999999999"/>
    <n v="1048.05"/>
    <x v="1"/>
    <n v="5"/>
    <n v="3"/>
    <n v="-2"/>
  </r>
  <r>
    <s v="Cleon Antony"/>
    <x v="1"/>
    <n v="20.988"/>
    <n v="5.2469999999999999"/>
    <n v="524.70000000000005"/>
    <x v="2"/>
    <n v="5"/>
    <n v="2"/>
    <n v="-3"/>
  </r>
  <r>
    <s v="Ivan Servis"/>
    <x v="1"/>
    <n v="33.876000000000005"/>
    <n v="8.4690000000000012"/>
    <n v="846.90000000000009"/>
    <x v="3"/>
    <n v="4"/>
    <n v="2"/>
    <n v="-2"/>
  </r>
  <r>
    <s v="Merry Southby"/>
    <x v="1"/>
    <n v="22.446000000000002"/>
    <n v="5.6115000000000004"/>
    <n v="561.15000000000009"/>
    <x v="0"/>
    <n v="5"/>
    <n v="3"/>
    <n v="-2"/>
  </r>
  <r>
    <s v="Alwin Roland"/>
    <x v="1"/>
    <n v="40.968000000000004"/>
    <n v="10.242000000000001"/>
    <n v="1024.2"/>
    <x v="1"/>
    <n v="5"/>
    <n v="3"/>
    <n v="-2"/>
  </r>
  <r>
    <s v="Beau Huffy"/>
    <x v="1"/>
    <n v="31.266000000000002"/>
    <n v="7.8165000000000004"/>
    <n v="781.65000000000009"/>
    <x v="2"/>
    <n v="5"/>
    <n v="2"/>
    <n v="-3"/>
  </r>
  <r>
    <s v="Craggy Piggen"/>
    <x v="1"/>
    <n v="31.733999999999998"/>
    <n v="7.9334999999999996"/>
    <n v="793.34999999999991"/>
    <x v="3"/>
    <n v="4"/>
    <n v="2"/>
    <n v="-2"/>
  </r>
  <r>
    <s v="Klemens Bransgrove"/>
    <x v="1"/>
    <n v="31.104000000000003"/>
    <n v="7.7760000000000007"/>
    <n v="777.6"/>
    <x v="0"/>
    <n v="5"/>
    <n v="3"/>
    <n v="-2"/>
  </r>
  <r>
    <s v="Ted McSperrin"/>
    <x v="1"/>
    <n v="36.054000000000002"/>
    <n v="9.0135000000000005"/>
    <n v="901.35"/>
    <x v="1"/>
    <n v="5"/>
    <n v="3"/>
    <n v="-2"/>
  </r>
  <r>
    <s v="Alessandro Evitts"/>
    <x v="2"/>
    <n v="19.943999999999999"/>
    <n v="4.9859999999999998"/>
    <n v="498.59999999999997"/>
    <x v="0"/>
    <n v="5"/>
    <n v="3"/>
    <n v="-2"/>
  </r>
  <r>
    <s v="Barnard Brame"/>
    <x v="2"/>
    <n v="34.056000000000004"/>
    <n v="8.5140000000000011"/>
    <n v="851.40000000000009"/>
    <x v="1"/>
    <n v="5"/>
    <n v="3"/>
    <n v="-2"/>
  </r>
  <r>
    <s v="Cleon Antony"/>
    <x v="2"/>
    <n v="22.23"/>
    <n v="5.5575000000000001"/>
    <n v="555.75"/>
    <x v="2"/>
    <n v="5"/>
    <n v="2"/>
    <n v="-3"/>
  </r>
  <r>
    <s v="Ivan Servis"/>
    <x v="2"/>
    <n v="20.556000000000001"/>
    <n v="5.1390000000000002"/>
    <n v="513.9"/>
    <x v="3"/>
    <n v="4"/>
    <n v="2"/>
    <n v="-2"/>
  </r>
  <r>
    <s v="Merry Southby"/>
    <x v="2"/>
    <n v="18.540000000000003"/>
    <n v="4.6350000000000007"/>
    <n v="463.50000000000006"/>
    <x v="0"/>
    <n v="5"/>
    <n v="3"/>
    <n v="-2"/>
  </r>
  <r>
    <s v="Alwin Roland"/>
    <x v="2"/>
    <n v="26.748000000000001"/>
    <n v="6.6870000000000003"/>
    <n v="668.7"/>
    <x v="1"/>
    <n v="5"/>
    <n v="3"/>
    <n v="-2"/>
  </r>
  <r>
    <s v="Beau Huffy"/>
    <x v="2"/>
    <n v="20.214000000000002"/>
    <n v="5.0535000000000005"/>
    <n v="505.35000000000008"/>
    <x v="2"/>
    <n v="5"/>
    <n v="2"/>
    <n v="-3"/>
  </r>
  <r>
    <s v="Craggy Piggen"/>
    <x v="2"/>
    <n v="29.411999999999999"/>
    <n v="7.3529999999999998"/>
    <n v="735.3"/>
    <x v="3"/>
    <n v="4"/>
    <n v="2"/>
    <n v="-2"/>
  </r>
  <r>
    <s v="Klemens Bransgrove"/>
    <x v="2"/>
    <n v="42.75"/>
    <n v="10.6875"/>
    <n v="1068.75"/>
    <x v="0"/>
    <n v="5"/>
    <n v="3"/>
    <n v="-2"/>
  </r>
  <r>
    <s v="Ted McSperrin"/>
    <x v="2"/>
    <n v="22.23"/>
    <n v="5.5575000000000001"/>
    <n v="555.75"/>
    <x v="1"/>
    <n v="5"/>
    <n v="3"/>
    <n v="-2"/>
  </r>
  <r>
    <s v="Alessandro Evitts"/>
    <x v="3"/>
    <n v="33.241999999999997"/>
    <n v="8.3104999999999993"/>
    <n v="831.05"/>
    <x v="0"/>
    <n v="5"/>
    <n v="5"/>
    <n v="0"/>
  </r>
  <r>
    <s v="Barnard Brame"/>
    <x v="3"/>
    <n v="49.896000000000001"/>
    <n v="12.474"/>
    <n v="1247.4000000000001"/>
    <x v="1"/>
    <n v="5"/>
    <n v="5"/>
    <n v="0"/>
  </r>
  <r>
    <s v="Cleon Antony"/>
    <x v="3"/>
    <n v="35.508000000000003"/>
    <n v="8.8770000000000007"/>
    <n v="887.7"/>
    <x v="2"/>
    <n v="5"/>
    <n v="5"/>
    <n v="0"/>
  </r>
  <r>
    <s v="Ivan Servis"/>
    <x v="3"/>
    <n v="35.838000000000001"/>
    <n v="8.9595000000000002"/>
    <n v="895.95"/>
    <x v="3"/>
    <n v="4"/>
    <n v="4"/>
    <n v="0"/>
  </r>
  <r>
    <s v="Merry Southby"/>
    <x v="3"/>
    <n v="46.508000000000003"/>
    <n v="11.627000000000001"/>
    <n v="1162.7"/>
    <x v="0"/>
    <n v="5"/>
    <n v="5"/>
    <n v="0"/>
  </r>
  <r>
    <s v="Alwin Roland"/>
    <x v="3"/>
    <n v="31.636000000000003"/>
    <n v="7.9090000000000007"/>
    <n v="790.90000000000009"/>
    <x v="1"/>
    <n v="5"/>
    <n v="5"/>
    <n v="0"/>
  </r>
  <r>
    <s v="Beau Huffy"/>
    <x v="3"/>
    <n v="49.456000000000003"/>
    <n v="12.364000000000001"/>
    <n v="1236.4000000000001"/>
    <x v="2"/>
    <n v="5"/>
    <n v="5"/>
    <n v="0"/>
  </r>
  <r>
    <s v="Craggy Piggen"/>
    <x v="3"/>
    <n v="22.198"/>
    <n v="5.5495000000000001"/>
    <n v="554.95000000000005"/>
    <x v="3"/>
    <n v="4"/>
    <n v="4"/>
    <n v="0"/>
  </r>
  <r>
    <s v="Klemens Bransgrove"/>
    <x v="3"/>
    <n v="38.477999999999994"/>
    <n v="9.6194999999999986"/>
    <n v="961.94999999999982"/>
    <x v="0"/>
    <n v="5"/>
    <n v="5"/>
    <n v="0"/>
  </r>
  <r>
    <s v="Ted McSperrin"/>
    <x v="3"/>
    <n v="43.274000000000001"/>
    <n v="10.8185"/>
    <n v="1081.8499999999999"/>
    <x v="1"/>
    <n v="5"/>
    <n v="5"/>
    <n v="0"/>
  </r>
  <r>
    <s v="Angie Moxham"/>
    <x v="3"/>
    <n v="27.5"/>
    <n v="6.875"/>
    <n v="687.5"/>
    <x v="3"/>
    <n v="4"/>
    <n v="4"/>
    <n v="0"/>
  </r>
  <r>
    <s v="Benedicto Regenhardt"/>
    <x v="3"/>
    <n v="36.233999999999995"/>
    <n v="9.0584999999999987"/>
    <n v="905.84999999999991"/>
    <x v="0"/>
    <n v="5"/>
    <n v="5"/>
    <n v="0"/>
  </r>
  <r>
    <s v="Dag Kybird"/>
    <x v="3"/>
    <n v="23.958000000000002"/>
    <n v="5.9895000000000005"/>
    <n v="598.95000000000005"/>
    <x v="1"/>
    <n v="5"/>
    <n v="5"/>
    <n v="0"/>
  </r>
  <r>
    <s v="Larry Penylton"/>
    <x v="3"/>
    <n v="22.110000000000003"/>
    <n v="5.5275000000000007"/>
    <n v="552.75000000000011"/>
    <x v="2"/>
    <n v="5"/>
    <n v="5"/>
    <n v="0"/>
  </r>
  <r>
    <s v="Whitney Fison"/>
    <x v="3"/>
    <n v="52.514000000000003"/>
    <n v="13.128500000000001"/>
    <n v="1312.8500000000001"/>
    <x v="2"/>
    <n v="5"/>
    <n v="5"/>
    <n v="0"/>
  </r>
  <r>
    <s v="Augustus Lang"/>
    <x v="3"/>
    <n v="17.687999999999999"/>
    <n v="4.4219999999999997"/>
    <n v="442.2"/>
    <x v="3"/>
    <n v="4"/>
    <n v="4"/>
    <n v="0"/>
  </r>
  <r>
    <s v="Bernhard Stanlock"/>
    <x v="3"/>
    <n v="22.822799999999997"/>
    <n v="5.7056999999999993"/>
    <n v="570.56999999999994"/>
    <x v="0"/>
    <n v="5"/>
    <n v="5"/>
    <n v="0"/>
  </r>
  <r>
    <s v="Evin Musgrove"/>
    <x v="3"/>
    <n v="13.741200000000001"/>
    <n v="3.4353000000000002"/>
    <n v="343.53000000000003"/>
    <x v="1"/>
    <n v="5"/>
    <n v="5"/>
    <n v="0"/>
  </r>
  <r>
    <s v="Mack Stodd"/>
    <x v="3"/>
    <n v="20.341200000000001"/>
    <n v="5.0853000000000002"/>
    <n v="508.53000000000003"/>
    <x v="2"/>
    <n v="5"/>
    <n v="5"/>
    <n v="0"/>
  </r>
  <r>
    <s v="Alessandro Evitts"/>
    <x v="4"/>
    <n v="42.701999999999998"/>
    <n v="10.6755"/>
    <n v="1067.55"/>
    <x v="0"/>
    <n v="5"/>
    <n v="5"/>
    <n v="0"/>
  </r>
  <r>
    <s v="Barnard Brame"/>
    <x v="4"/>
    <n v="41.646000000000001"/>
    <n v="10.4115"/>
    <n v="1041.1500000000001"/>
    <x v="1"/>
    <n v="5"/>
    <n v="5"/>
    <n v="0"/>
  </r>
  <r>
    <s v="Cleon Antony"/>
    <x v="4"/>
    <n v="27.258000000000003"/>
    <n v="6.8145000000000007"/>
    <n v="681.45"/>
    <x v="2"/>
    <n v="5"/>
    <n v="5"/>
    <n v="0"/>
  </r>
  <r>
    <s v="Ivan Servis"/>
    <x v="4"/>
    <n v="24.639999999999997"/>
    <n v="6.1599999999999993"/>
    <n v="615.99999999999989"/>
    <x v="3"/>
    <n v="4"/>
    <n v="4"/>
    <n v="0"/>
  </r>
  <r>
    <s v="Merry Southby"/>
    <x v="4"/>
    <n v="44.088000000000001"/>
    <n v="11.022"/>
    <n v="1102.2"/>
    <x v="0"/>
    <n v="5"/>
    <n v="5"/>
    <n v="0"/>
  </r>
  <r>
    <s v="Alwin Roland"/>
    <x v="4"/>
    <n v="32.010000000000005"/>
    <n v="8.0025000000000013"/>
    <n v="800.25000000000011"/>
    <x v="1"/>
    <n v="5"/>
    <n v="5"/>
    <n v="0"/>
  </r>
  <r>
    <s v="Beau Huffy"/>
    <x v="4"/>
    <n v="44.637999999999998"/>
    <n v="11.1595"/>
    <n v="1115.95"/>
    <x v="2"/>
    <n v="5"/>
    <n v="5"/>
    <n v="0"/>
  </r>
  <r>
    <s v="Craggy Piggen"/>
    <x v="4"/>
    <n v="40.062000000000005"/>
    <n v="10.015500000000001"/>
    <n v="1001.5500000000001"/>
    <x v="3"/>
    <n v="4"/>
    <n v="4"/>
    <n v="0"/>
  </r>
  <r>
    <s v="Klemens Bransgrove"/>
    <x v="4"/>
    <n v="37.972000000000001"/>
    <n v="9.4930000000000003"/>
    <n v="949.30000000000007"/>
    <x v="0"/>
    <n v="5"/>
    <n v="5"/>
    <n v="0"/>
  </r>
  <r>
    <s v="Ted McSperrin"/>
    <x v="4"/>
    <n v="22.241999999999997"/>
    <n v="5.5604999999999993"/>
    <n v="556.04999999999995"/>
    <x v="1"/>
    <n v="5"/>
    <n v="5"/>
    <n v="0"/>
  </r>
  <r>
    <s v="Angie Moxham"/>
    <x v="4"/>
    <n v="33.154000000000003"/>
    <n v="8.2885000000000009"/>
    <n v="828.85000000000014"/>
    <x v="3"/>
    <n v="4"/>
    <n v="4"/>
    <n v="0"/>
  </r>
  <r>
    <s v="Benedicto Regenhardt"/>
    <x v="4"/>
    <n v="34.012"/>
    <n v="8.5030000000000001"/>
    <n v="850.3"/>
    <x v="0"/>
    <n v="5"/>
    <n v="5"/>
    <n v="0"/>
  </r>
  <r>
    <s v="Dag Kybird"/>
    <x v="4"/>
    <n v="32.362000000000002"/>
    <n v="8.0905000000000005"/>
    <n v="809.05000000000007"/>
    <x v="1"/>
    <n v="5"/>
    <n v="5"/>
    <n v="0"/>
  </r>
  <r>
    <s v="Larry Penylton"/>
    <x v="4"/>
    <n v="25.036000000000001"/>
    <n v="6.2590000000000003"/>
    <n v="625.90000000000009"/>
    <x v="2"/>
    <n v="5"/>
    <n v="5"/>
    <n v="0"/>
  </r>
  <r>
    <s v="Whitney Fison"/>
    <x v="4"/>
    <n v="52.161999999999999"/>
    <n v="13.0405"/>
    <n v="1304.05"/>
    <x v="2"/>
    <n v="5"/>
    <n v="5"/>
    <n v="0"/>
  </r>
  <r>
    <s v="Augustus Lang"/>
    <x v="4"/>
    <n v="19.852799999999998"/>
    <n v="4.9631999999999996"/>
    <n v="496.31999999999994"/>
    <x v="3"/>
    <n v="4"/>
    <n v="4"/>
    <n v="0"/>
  </r>
  <r>
    <s v="Bernhard Stanlock"/>
    <x v="4"/>
    <n v="29.950800000000001"/>
    <n v="7.4877000000000002"/>
    <n v="748.77"/>
    <x v="0"/>
    <n v="5"/>
    <n v="5"/>
    <n v="0"/>
  </r>
  <r>
    <s v="Evin Musgrove"/>
    <x v="4"/>
    <n v="24.0108"/>
    <n v="6.0026999999999999"/>
    <n v="600.27"/>
    <x v="1"/>
    <n v="5"/>
    <n v="5"/>
    <n v="0"/>
  </r>
  <r>
    <s v="Mack Stodd"/>
    <x v="4"/>
    <n v="28.432799999999997"/>
    <n v="7.1081999999999992"/>
    <n v="710.81999999999994"/>
    <x v="2"/>
    <n v="5"/>
    <n v="5"/>
    <n v="0"/>
  </r>
  <r>
    <s v="Alessandro Evitts"/>
    <x v="5"/>
    <n v="43.274000000000001"/>
    <n v="10.8185"/>
    <n v="1081.8499999999999"/>
    <x v="0"/>
    <n v="5"/>
    <n v="5"/>
    <n v="0"/>
  </r>
  <r>
    <s v="Barnard Brame"/>
    <x v="5"/>
    <n v="46.86"/>
    <n v="11.715"/>
    <n v="1171.5"/>
    <x v="1"/>
    <n v="5"/>
    <n v="5"/>
    <n v="0"/>
  </r>
  <r>
    <s v="Cleon Antony"/>
    <x v="5"/>
    <n v="49.764000000000003"/>
    <n v="12.441000000000001"/>
    <n v="1244.1000000000001"/>
    <x v="2"/>
    <n v="5"/>
    <n v="5"/>
    <n v="0"/>
  </r>
  <r>
    <s v="Ivan Servis"/>
    <x v="5"/>
    <n v="40.963999999999999"/>
    <n v="10.241"/>
    <n v="1024.0999999999999"/>
    <x v="3"/>
    <n v="4"/>
    <n v="4"/>
    <n v="0"/>
  </r>
  <r>
    <s v="Merry Southby"/>
    <x v="5"/>
    <n v="48.201999999999998"/>
    <n v="12.0505"/>
    <n v="1205.05"/>
    <x v="0"/>
    <n v="5"/>
    <n v="5"/>
    <n v="0"/>
  </r>
  <r>
    <s v="Alwin Roland"/>
    <x v="5"/>
    <n v="50.512"/>
    <n v="12.628"/>
    <n v="1262.8"/>
    <x v="1"/>
    <n v="5"/>
    <n v="5"/>
    <n v="0"/>
  </r>
  <r>
    <s v="Beau Huffy"/>
    <x v="5"/>
    <n v="51.370000000000005"/>
    <n v="12.842500000000001"/>
    <n v="1284.25"/>
    <x v="2"/>
    <n v="5"/>
    <n v="5"/>
    <n v="0"/>
  </r>
  <r>
    <s v="Craggy Piggen"/>
    <x v="5"/>
    <n v="52.558"/>
    <n v="13.1395"/>
    <n v="1313.95"/>
    <x v="3"/>
    <n v="4"/>
    <n v="4"/>
    <n v="0"/>
  </r>
  <r>
    <s v="Klemens Bransgrove"/>
    <x v="5"/>
    <n v="41.69"/>
    <n v="10.422499999999999"/>
    <n v="1042.25"/>
    <x v="0"/>
    <n v="5"/>
    <n v="5"/>
    <n v="0"/>
  </r>
  <r>
    <s v="Ted McSperrin"/>
    <x v="5"/>
    <n v="22.044"/>
    <n v="5.5110000000000001"/>
    <n v="551.1"/>
    <x v="1"/>
    <n v="5"/>
    <n v="5"/>
    <n v="0"/>
  </r>
  <r>
    <s v="Angie Moxham"/>
    <x v="5"/>
    <n v="36.520000000000003"/>
    <n v="9.1300000000000008"/>
    <n v="913.00000000000011"/>
    <x v="3"/>
    <n v="4"/>
    <n v="4"/>
    <n v="0"/>
  </r>
  <r>
    <s v="Benedicto Regenhardt"/>
    <x v="5"/>
    <n v="34.584000000000003"/>
    <n v="8.6460000000000008"/>
    <n v="864.60000000000014"/>
    <x v="0"/>
    <n v="5"/>
    <n v="5"/>
    <n v="0"/>
  </r>
  <r>
    <s v="Dag Kybird"/>
    <x v="5"/>
    <n v="45.21"/>
    <n v="11.3025"/>
    <n v="1130.25"/>
    <x v="1"/>
    <n v="5"/>
    <n v="5"/>
    <n v="0"/>
  </r>
  <r>
    <s v="Larry Penylton"/>
    <x v="5"/>
    <n v="24.486000000000001"/>
    <n v="6.1215000000000002"/>
    <n v="612.15"/>
    <x v="2"/>
    <n v="5"/>
    <n v="5"/>
    <n v="0"/>
  </r>
  <r>
    <s v="Whitney Fison"/>
    <x v="5"/>
    <n v="41.975999999999999"/>
    <n v="10.494"/>
    <n v="1049.4000000000001"/>
    <x v="2"/>
    <n v="5"/>
    <n v="5"/>
    <n v="0"/>
  </r>
  <r>
    <s v="Augustus Lang"/>
    <x v="5"/>
    <n v="24.182400000000001"/>
    <n v="6.0456000000000003"/>
    <n v="604.56000000000006"/>
    <x v="3"/>
    <n v="4"/>
    <n v="4"/>
    <n v="0"/>
  </r>
  <r>
    <s v="Bernhard Stanlock"/>
    <x v="5"/>
    <n v="26.241599999999998"/>
    <n v="6.5603999999999996"/>
    <n v="656.04"/>
    <x v="0"/>
    <n v="5"/>
    <n v="5"/>
    <n v="0"/>
  </r>
  <r>
    <s v="Evin Musgrove"/>
    <x v="5"/>
    <n v="30.280799999999999"/>
    <n v="7.5701999999999998"/>
    <n v="757.02"/>
    <x v="1"/>
    <n v="5"/>
    <n v="5"/>
    <n v="0"/>
  </r>
  <r>
    <s v="Mack Stodd"/>
    <x v="5"/>
    <n v="14.058"/>
    <n v="3.5145"/>
    <n v="351.45"/>
    <x v="2"/>
    <n v="5"/>
    <n v="5"/>
    <n v="0"/>
  </r>
  <r>
    <s v="Alessandro Evitts"/>
    <x v="6"/>
    <n v="32.54"/>
    <n v="8.1349999999999998"/>
    <n v="813.5"/>
    <x v="0"/>
    <n v="5"/>
    <n v="5"/>
    <n v="0"/>
  </r>
  <r>
    <s v="Barnard Brame"/>
    <x v="6"/>
    <n v="36.659999999999997"/>
    <n v="9.1649999999999991"/>
    <n v="916.49999999999989"/>
    <x v="1"/>
    <n v="5"/>
    <n v="5"/>
    <n v="0"/>
  </r>
  <r>
    <s v="Cleon Antony"/>
    <x v="6"/>
    <n v="44.38"/>
    <n v="11.095000000000001"/>
    <n v="1109.5"/>
    <x v="2"/>
    <n v="5"/>
    <n v="5"/>
    <n v="0"/>
  </r>
  <r>
    <s v="Ivan Servis"/>
    <x v="6"/>
    <n v="21.06"/>
    <n v="5.2649999999999997"/>
    <n v="526.5"/>
    <x v="3"/>
    <n v="4"/>
    <n v="4"/>
    <n v="0"/>
  </r>
  <r>
    <s v="Merry Southby"/>
    <x v="6"/>
    <n v="32.4"/>
    <n v="8.1"/>
    <n v="810"/>
    <x v="0"/>
    <n v="5"/>
    <n v="5"/>
    <n v="0"/>
  </r>
  <r>
    <s v="Alwin Roland"/>
    <x v="6"/>
    <n v="20.36"/>
    <n v="5.09"/>
    <n v="509"/>
    <x v="1"/>
    <n v="5"/>
    <n v="5"/>
    <n v="0"/>
  </r>
  <r>
    <s v="Beau Huffy"/>
    <x v="6"/>
    <n v="20.62"/>
    <n v="5.1550000000000002"/>
    <n v="515.5"/>
    <x v="2"/>
    <n v="5"/>
    <n v="5"/>
    <n v="0"/>
  </r>
  <r>
    <s v="Craggy Piggen"/>
    <x v="6"/>
    <n v="38.92"/>
    <n v="9.73"/>
    <n v="973"/>
    <x v="3"/>
    <n v="4"/>
    <n v="4"/>
    <n v="0"/>
  </r>
  <r>
    <s v="Klemens Bransgrove"/>
    <x v="6"/>
    <n v="22.94"/>
    <n v="5.7350000000000003"/>
    <n v="573.5"/>
    <x v="0"/>
    <n v="5"/>
    <n v="5"/>
    <n v="0"/>
  </r>
  <r>
    <s v="Ted McSperrin"/>
    <x v="6"/>
    <n v="38.24"/>
    <n v="9.56"/>
    <n v="956"/>
    <x v="1"/>
    <n v="5"/>
    <n v="5"/>
    <n v="0"/>
  </r>
  <r>
    <s v="Angie Moxham"/>
    <x v="6"/>
    <n v="25.2"/>
    <n v="6.3"/>
    <n v="630"/>
    <x v="3"/>
    <n v="4"/>
    <n v="4"/>
    <n v="0"/>
  </r>
  <r>
    <s v="Benedicto Regenhardt"/>
    <x v="6"/>
    <n v="43.88"/>
    <n v="10.97"/>
    <n v="1097"/>
    <x v="0"/>
    <n v="5"/>
    <n v="5"/>
    <n v="0"/>
  </r>
  <r>
    <s v="Dag Kybird"/>
    <x v="6"/>
    <n v="41.2"/>
    <n v="10.3"/>
    <n v="1030"/>
    <x v="1"/>
    <n v="5"/>
    <n v="5"/>
    <n v="0"/>
  </r>
  <r>
    <s v="Larry Penylton"/>
    <x v="6"/>
    <n v="42.94"/>
    <n v="10.734999999999999"/>
    <n v="1073.5"/>
    <x v="2"/>
    <n v="5"/>
    <n v="5"/>
    <n v="0"/>
  </r>
  <r>
    <s v="Whitney Fison"/>
    <x v="6"/>
    <n v="22.3"/>
    <n v="5.5750000000000002"/>
    <n v="557.5"/>
    <x v="2"/>
    <n v="5"/>
    <n v="5"/>
    <n v="0"/>
  </r>
  <r>
    <s v="Augustus Lang"/>
    <x v="6"/>
    <n v="15.263999999999999"/>
    <n v="3.8159999999999998"/>
    <n v="381.59999999999997"/>
    <x v="3"/>
    <n v="4"/>
    <n v="4"/>
    <n v="0"/>
  </r>
  <r>
    <s v="Bernhard Stanlock"/>
    <x v="6"/>
    <n v="18.552"/>
    <n v="4.6379999999999999"/>
    <n v="463.8"/>
    <x v="0"/>
    <n v="5"/>
    <n v="5"/>
    <n v="0"/>
  </r>
  <r>
    <s v="Evin Musgrove"/>
    <x v="6"/>
    <n v="13.884"/>
    <n v="3.4710000000000001"/>
    <n v="347.1"/>
    <x v="1"/>
    <n v="5"/>
    <n v="5"/>
    <n v="0"/>
  </r>
  <r>
    <s v="Mack Stodd"/>
    <x v="6"/>
    <n v="12.264000000000001"/>
    <n v="3.0660000000000003"/>
    <n v="306.60000000000002"/>
    <x v="2"/>
    <n v="5"/>
    <n v="5"/>
    <n v="0"/>
  </r>
  <r>
    <s v="Alessandro Evitts"/>
    <x v="7"/>
    <n v="27.36"/>
    <n v="6.84"/>
    <n v="684"/>
    <x v="0"/>
    <n v="5"/>
    <n v="5"/>
    <n v="0"/>
  </r>
  <r>
    <s v="Barnard Brame"/>
    <x v="7"/>
    <n v="44.06"/>
    <n v="11.015000000000001"/>
    <n v="1101.5"/>
    <x v="1"/>
    <n v="5"/>
    <n v="5"/>
    <n v="0"/>
  </r>
  <r>
    <s v="Cleon Antony"/>
    <x v="7"/>
    <n v="40.58"/>
    <n v="10.145"/>
    <n v="1014.5"/>
    <x v="2"/>
    <n v="5"/>
    <n v="5"/>
    <n v="0"/>
  </r>
  <r>
    <s v="Ivan Servis"/>
    <x v="7"/>
    <n v="44.58"/>
    <n v="11.145"/>
    <n v="1114.5"/>
    <x v="3"/>
    <n v="4"/>
    <n v="4"/>
    <n v="0"/>
  </r>
  <r>
    <s v="Merry Southby"/>
    <x v="7"/>
    <n v="37"/>
    <n v="9.25"/>
    <n v="925"/>
    <x v="0"/>
    <n v="5"/>
    <n v="5"/>
    <n v="0"/>
  </r>
  <r>
    <s v="Alwin Roland"/>
    <x v="7"/>
    <n v="21.94"/>
    <n v="5.4850000000000003"/>
    <n v="548.5"/>
    <x v="1"/>
    <n v="5"/>
    <n v="5"/>
    <n v="0"/>
  </r>
  <r>
    <s v="Beau Huffy"/>
    <x v="7"/>
    <n v="33.64"/>
    <n v="8.41"/>
    <n v="841"/>
    <x v="2"/>
    <n v="5"/>
    <n v="5"/>
    <n v="0"/>
  </r>
  <r>
    <s v="Craggy Piggen"/>
    <x v="7"/>
    <n v="23.72"/>
    <n v="5.93"/>
    <n v="593"/>
    <x v="3"/>
    <n v="4"/>
    <n v="4"/>
    <n v="0"/>
  </r>
  <r>
    <s v="Klemens Bransgrove"/>
    <x v="7"/>
    <n v="45.6"/>
    <n v="11.4"/>
    <n v="1140"/>
    <x v="0"/>
    <n v="5"/>
    <n v="5"/>
    <n v="0"/>
  </r>
  <r>
    <s v="Ted McSperrin"/>
    <x v="7"/>
    <n v="39.4"/>
    <n v="9.85"/>
    <n v="985"/>
    <x v="1"/>
    <n v="5"/>
    <n v="5"/>
    <n v="0"/>
  </r>
  <r>
    <s v="Angie Moxham"/>
    <x v="7"/>
    <n v="34.299999999999997"/>
    <n v="8.5749999999999993"/>
    <n v="857.49999999999989"/>
    <x v="3"/>
    <n v="4"/>
    <n v="4"/>
    <n v="0"/>
  </r>
  <r>
    <s v="Benedicto Regenhardt"/>
    <x v="7"/>
    <n v="36.54"/>
    <n v="9.1349999999999998"/>
    <n v="913.5"/>
    <x v="0"/>
    <n v="5"/>
    <n v="5"/>
    <n v="0"/>
  </r>
  <r>
    <s v="Dag Kybird"/>
    <x v="7"/>
    <n v="34.64"/>
    <n v="8.66"/>
    <n v="866"/>
    <x v="1"/>
    <n v="5"/>
    <n v="5"/>
    <n v="0"/>
  </r>
  <r>
    <s v="Larry Penylton"/>
    <x v="7"/>
    <n v="30.76"/>
    <n v="7.69"/>
    <n v="769"/>
    <x v="2"/>
    <n v="5"/>
    <n v="5"/>
    <n v="0"/>
  </r>
  <r>
    <s v="Whitney Fison"/>
    <x v="7"/>
    <n v="25.7"/>
    <n v="6.4249999999999998"/>
    <n v="642.5"/>
    <x v="2"/>
    <n v="5"/>
    <n v="5"/>
    <n v="0"/>
  </r>
  <r>
    <s v="Augustus Lang"/>
    <x v="7"/>
    <n v="23.436"/>
    <n v="5.859"/>
    <n v="585.9"/>
    <x v="3"/>
    <n v="4"/>
    <n v="4"/>
    <n v="0"/>
  </r>
  <r>
    <s v="Bernhard Stanlock"/>
    <x v="7"/>
    <n v="17.712"/>
    <n v="4.4279999999999999"/>
    <n v="442.8"/>
    <x v="0"/>
    <n v="5"/>
    <n v="5"/>
    <n v="0"/>
  </r>
  <r>
    <s v="Evin Musgrove"/>
    <x v="7"/>
    <n v="25.56"/>
    <n v="6.39"/>
    <n v="639"/>
    <x v="1"/>
    <n v="5"/>
    <n v="5"/>
    <n v="0"/>
  </r>
  <r>
    <s v="Mack Stodd"/>
    <x v="7"/>
    <n v="14.879999999999999"/>
    <n v="3.7199999999999998"/>
    <n v="372"/>
    <x v="2"/>
    <n v="5"/>
    <n v="5"/>
    <n v="0"/>
  </r>
  <r>
    <s v="Alessandro Evitts"/>
    <x v="8"/>
    <n v="40.32"/>
    <n v="10.08"/>
    <n v="1008"/>
    <x v="0"/>
    <n v="5"/>
    <n v="5"/>
    <n v="0"/>
  </r>
  <r>
    <s v="Barnard Brame"/>
    <x v="8"/>
    <n v="42.5"/>
    <n v="10.625"/>
    <n v="1062.5"/>
    <x v="1"/>
    <n v="5"/>
    <n v="5"/>
    <n v="0"/>
  </r>
  <r>
    <s v="Cleon Antony"/>
    <x v="8"/>
    <n v="40.479999999999997"/>
    <n v="10.119999999999999"/>
    <n v="1011.9999999999999"/>
    <x v="2"/>
    <n v="5"/>
    <n v="5"/>
    <n v="0"/>
  </r>
  <r>
    <s v="Ivan Servis"/>
    <x v="8"/>
    <n v="44.18"/>
    <n v="11.045"/>
    <n v="1104.5"/>
    <x v="3"/>
    <n v="4"/>
    <n v="4"/>
    <n v="0"/>
  </r>
  <r>
    <s v="Merry Southby"/>
    <x v="8"/>
    <n v="31.96"/>
    <n v="7.99"/>
    <n v="799"/>
    <x v="0"/>
    <n v="5"/>
    <n v="5"/>
    <n v="0"/>
  </r>
  <r>
    <s v="Alwin Roland"/>
    <x v="8"/>
    <n v="29.62"/>
    <n v="7.4050000000000002"/>
    <n v="740.5"/>
    <x v="1"/>
    <n v="5"/>
    <n v="5"/>
    <n v="0"/>
  </r>
  <r>
    <s v="Beau Huffy"/>
    <x v="8"/>
    <n v="28.74"/>
    <n v="7.1849999999999996"/>
    <n v="718.5"/>
    <x v="2"/>
    <n v="5"/>
    <n v="5"/>
    <n v="0"/>
  </r>
  <r>
    <s v="Craggy Piggen"/>
    <x v="8"/>
    <n v="45.32"/>
    <n v="11.33"/>
    <n v="1133"/>
    <x v="3"/>
    <n v="4"/>
    <n v="4"/>
    <n v="0"/>
  </r>
  <r>
    <s v="Klemens Bransgrove"/>
    <x v="8"/>
    <n v="40.520000000000003"/>
    <n v="10.130000000000001"/>
    <n v="1013.0000000000001"/>
    <x v="0"/>
    <n v="5"/>
    <n v="5"/>
    <n v="0"/>
  </r>
  <r>
    <s v="Ted McSperrin"/>
    <x v="8"/>
    <n v="39.44"/>
    <n v="9.86"/>
    <n v="986"/>
    <x v="1"/>
    <n v="5"/>
    <n v="5"/>
    <n v="0"/>
  </r>
  <r>
    <s v="Angie Moxham"/>
    <x v="8"/>
    <n v="46.44"/>
    <n v="11.61"/>
    <n v="1161"/>
    <x v="3"/>
    <n v="4"/>
    <n v="4"/>
    <n v="0"/>
  </r>
  <r>
    <s v="Benedicto Regenhardt"/>
    <x v="8"/>
    <n v="39.78"/>
    <n v="9.9450000000000003"/>
    <n v="994.5"/>
    <x v="0"/>
    <n v="5"/>
    <n v="5"/>
    <n v="0"/>
  </r>
  <r>
    <s v="Dag Kybird"/>
    <x v="8"/>
    <n v="34.44"/>
    <n v="8.61"/>
    <n v="861"/>
    <x v="1"/>
    <n v="5"/>
    <n v="5"/>
    <n v="0"/>
  </r>
  <r>
    <s v="Larry Penylton"/>
    <x v="8"/>
    <n v="20.18"/>
    <n v="5.0449999999999999"/>
    <n v="504.5"/>
    <x v="2"/>
    <n v="5"/>
    <n v="5"/>
    <n v="0"/>
  </r>
  <r>
    <s v="Whitney Fison"/>
    <x v="8"/>
    <n v="23.8"/>
    <n v="5.95"/>
    <n v="595"/>
    <x v="2"/>
    <n v="5"/>
    <n v="5"/>
    <n v="0"/>
  </r>
  <r>
    <s v="Augustus Lang"/>
    <x v="8"/>
    <n v="14.472"/>
    <n v="3.6179999999999999"/>
    <n v="361.8"/>
    <x v="3"/>
    <n v="4"/>
    <n v="4"/>
    <n v="0"/>
  </r>
  <r>
    <s v="Bernhard Stanlock"/>
    <x v="8"/>
    <n v="16.416"/>
    <n v="4.1040000000000001"/>
    <n v="410.40000000000003"/>
    <x v="0"/>
    <n v="5"/>
    <n v="5"/>
    <n v="0"/>
  </r>
  <r>
    <s v="Evin Musgrove"/>
    <x v="8"/>
    <n v="26.4"/>
    <n v="6.6"/>
    <n v="660"/>
    <x v="1"/>
    <n v="5"/>
    <n v="5"/>
    <n v="0"/>
  </r>
  <r>
    <s v="Mack Stodd"/>
    <x v="8"/>
    <n v="16.271999999999998"/>
    <n v="4.0679999999999996"/>
    <n v="406.79999999999995"/>
    <x v="2"/>
    <n v="5"/>
    <n v="5"/>
    <n v="0"/>
  </r>
  <r>
    <s v="Augustus Lang"/>
    <x v="9"/>
    <n v="23.844000000000001"/>
    <n v="5.9610000000000003"/>
    <n v="596.1"/>
    <x v="3"/>
    <n v="4"/>
    <n v="1"/>
    <n v="-3"/>
  </r>
  <r>
    <s v="Bernhard Stanlock"/>
    <x v="9"/>
    <n v="28.631999999999998"/>
    <n v="7.1579999999999995"/>
    <n v="715.8"/>
    <x v="0"/>
    <n v="5"/>
    <n v="1"/>
    <n v="-4"/>
  </r>
  <r>
    <s v="Evin Musgrove"/>
    <x v="9"/>
    <n v="18.66"/>
    <n v="4.665"/>
    <n v="466.5"/>
    <x v="1"/>
    <n v="5"/>
    <n v="1"/>
    <n v="-4"/>
  </r>
  <r>
    <s v="Mack Stodd"/>
    <x v="9"/>
    <n v="26.88"/>
    <n v="6.72"/>
    <n v="672"/>
    <x v="2"/>
    <n v="5"/>
    <n v="1"/>
    <n v="-4"/>
  </r>
  <r>
    <s v="Augustus Lang"/>
    <x v="10"/>
    <n v="6"/>
    <n v="1.5"/>
    <n v="150"/>
    <x v="3"/>
    <n v="4"/>
    <n v="1"/>
    <n v="-3"/>
  </r>
  <r>
    <s v="Bernhard Stanlock"/>
    <x v="10"/>
    <n v="6"/>
    <n v="1.5"/>
    <n v="150"/>
    <x v="0"/>
    <n v="5"/>
    <n v="1"/>
    <n v="-4"/>
  </r>
  <r>
    <s v="Evin Musgrove"/>
    <x v="10"/>
    <n v="4.8"/>
    <n v="1.2"/>
    <n v="120"/>
    <x v="1"/>
    <n v="5"/>
    <n v="1"/>
    <n v="-4"/>
  </r>
  <r>
    <s v="Mack Stodd"/>
    <x v="10"/>
    <n v="6"/>
    <n v="1.5"/>
    <n v="150"/>
    <x v="2"/>
    <n v="5"/>
    <n v="1"/>
    <n v="-4"/>
  </r>
  <r>
    <s v="Augustus Lang"/>
    <x v="11"/>
    <n v="3.5999999999999996"/>
    <n v="0.89999999999999991"/>
    <n v="89.999999999999986"/>
    <x v="3"/>
    <n v="4"/>
    <n v="1"/>
    <n v="-3"/>
  </r>
  <r>
    <s v="Bernhard Stanlock"/>
    <x v="11"/>
    <n v="3.5999999999999996"/>
    <n v="0.89999999999999991"/>
    <n v="89.999999999999986"/>
    <x v="0"/>
    <n v="5"/>
    <n v="1"/>
    <n v="-4"/>
  </r>
  <r>
    <s v="Evin Musgrove"/>
    <x v="11"/>
    <n v="6"/>
    <n v="1.5"/>
    <n v="150"/>
    <x v="1"/>
    <n v="5"/>
    <n v="1"/>
    <n v="-4"/>
  </r>
  <r>
    <s v="Mack Stodd"/>
    <x v="11"/>
    <n v="6"/>
    <n v="1.5"/>
    <n v="150"/>
    <x v="2"/>
    <n v="5"/>
    <n v="1"/>
    <n v="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roject_pivot" cacheId="2" dataOnRows="1" applyNumberFormats="0" applyBorderFormats="0" applyFontFormats="0" applyPatternFormats="0" applyAlignmentFormats="0" applyWidthHeightFormats="1" dataCaption="Values" grandTotalCaption="Summary" showError="1" missingCaption="0" updatedVersion="6" minRefreshableVersion="3" colGrandTotals="0" itemPrintTitles="1" createdVersion="6" indent="0" showHeaders="0" outline="1" outlineData="1" multipleFieldFilters="0" chartFormat="3" rowHeaderCaption="Team">
  <location ref="A20:M44" firstHeaderRow="0" firstDataRow="1" firstDataCol="1"/>
  <pivotFields count="9">
    <pivotField showAll="0"/>
    <pivotField axis="axisCol" numFmtId="14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showAll="0" defaultSubtotal="0"/>
    <pivotField dataField="1" showAll="0" defaultSubtotal="0"/>
    <pivotField dataField="1" numFmtId="44" showAll="0" defaultSubtotal="0"/>
    <pivotField axis="axisRow" showAll="0">
      <items count="10">
        <item m="1" x="6"/>
        <item m="1" x="8"/>
        <item m="1" x="5"/>
        <item m="1" x="7"/>
        <item x="0"/>
        <item x="1"/>
        <item x="2"/>
        <item x="3"/>
        <item m="1" x="4"/>
        <item t="default"/>
      </items>
    </pivotField>
    <pivotField showAll="0" defaultSubtotal="0"/>
    <pivotField dataField="1" showAll="0" defaultSubtotal="0"/>
    <pivotField showAll="0" defaultSubtotal="0"/>
  </pivotFields>
  <rowFields count="2">
    <field x="5"/>
    <field x="-2"/>
  </rowFields>
  <rowItems count="24">
    <i>
      <x v="4"/>
    </i>
    <i r="1">
      <x/>
    </i>
    <i r="1" i="1">
      <x v="1"/>
    </i>
    <i r="1" i="2">
      <x v="2"/>
    </i>
    <i r="1" i="3">
      <x v="3"/>
    </i>
    <i>
      <x v="5"/>
    </i>
    <i r="1">
      <x/>
    </i>
    <i r="1" i="1">
      <x v="1"/>
    </i>
    <i r="1" i="2">
      <x v="2"/>
    </i>
    <i r="1" i="3">
      <x v="3"/>
    </i>
    <i>
      <x v="6"/>
    </i>
    <i r="1">
      <x/>
    </i>
    <i r="1" i="1">
      <x v="1"/>
    </i>
    <i r="1" i="2">
      <x v="2"/>
    </i>
    <i r="1" i="3">
      <x v="3"/>
    </i>
    <i>
      <x v="7"/>
    </i>
    <i r="1"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rowItems>
  <colFields count="1">
    <field x="1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4">
    <dataField name="Headcount Avg" fld="7" subtotal="average" baseField="5" baseItem="6" numFmtId="1"/>
    <dataField name="Weekly Avg Hrs" fld="3" subtotal="average" baseField="5" baseItem="4" numFmtId="1"/>
    <dataField name="Hours Worked" fld="2" baseField="5" baseItem="1" numFmtId="1"/>
    <dataField name="Employee Wages" fld="4" baseField="5" baseItem="4" numFmtId="7"/>
  </dataFields>
  <formats count="94">
    <format dxfId="174">
      <pivotArea type="all" dataOnly="0" outline="0" fieldPosition="0"/>
    </format>
    <format dxfId="173">
      <pivotArea outline="0" collapsedLevelsAreSubtotals="1" fieldPosition="0"/>
    </format>
    <format dxfId="172">
      <pivotArea type="origin" dataOnly="0" labelOnly="1" outline="0" fieldPosition="0"/>
    </format>
    <format dxfId="171">
      <pivotArea type="topRight" dataOnly="0" labelOnly="1" outline="0" fieldPosition="0"/>
    </format>
    <format dxfId="170">
      <pivotArea field="5" type="button" dataOnly="0" labelOnly="1" outline="0" axis="axisRow" fieldPosition="0"/>
    </format>
    <format dxfId="169">
      <pivotArea dataOnly="0" labelOnly="1" fieldPosition="0">
        <references count="1">
          <reference field="5" count="0"/>
        </references>
      </pivotArea>
    </format>
    <format dxfId="168">
      <pivotArea dataOnly="0" labelOnly="1" grandRow="1" outline="0" fieldPosition="0"/>
    </format>
    <format dxfId="167">
      <pivotArea dataOnly="0" labelOnly="1" grandCol="1" outline="0" fieldPosition="0"/>
    </format>
    <format dxfId="166">
      <pivotArea type="origin" dataOnly="0" labelOnly="1" outline="0" fieldPosition="0"/>
    </format>
    <format dxfId="165">
      <pivotArea field="1" type="button" dataOnly="0" labelOnly="1" outline="0" axis="axisCol" fieldPosition="0"/>
    </format>
    <format dxfId="164">
      <pivotArea outline="0" fieldPosition="0">
        <references count="1">
          <reference field="4294967294" count="1">
            <x v="2"/>
          </reference>
        </references>
      </pivotArea>
    </format>
    <format dxfId="163">
      <pivotArea outline="0" fieldPosition="0">
        <references count="1">
          <reference field="4294967294" count="1">
            <x v="1"/>
          </reference>
        </references>
      </pivotArea>
    </format>
    <format dxfId="162">
      <pivotArea field="1" type="button" dataOnly="0" labelOnly="1" outline="0" axis="axisCol" fieldPosition="0"/>
    </format>
    <format dxfId="161">
      <pivotArea outline="0" collapsedLevelsAreSubtotals="1" fieldPosition="0"/>
    </format>
    <format dxfId="160">
      <pivotArea outline="0" fieldPosition="0">
        <references count="1">
          <reference field="4294967294" count="1">
            <x v="3"/>
          </reference>
        </references>
      </pivotArea>
    </format>
    <format dxfId="159">
      <pivotArea outline="0" collapsedLevelsAreSubtotals="1" fieldPosition="0"/>
    </format>
    <format dxfId="158">
      <pivotArea outline="0" collapsedLevelsAreSubtotals="1" fieldPosition="0"/>
    </format>
    <format dxfId="157">
      <pivotArea outline="0" collapsedLevelsAreSubtotals="1" fieldPosition="0"/>
    </format>
    <format dxfId="156">
      <pivotArea outline="0" collapsedLevelsAreSubtotals="1" fieldPosition="0"/>
    </format>
    <format dxfId="155">
      <pivotArea outline="0" collapsedLevelsAreSubtotals="1" fieldPosition="0"/>
    </format>
    <format dxfId="154">
      <pivotArea outline="0" collapsedLevelsAreSubtotals="1" fieldPosition="0"/>
    </format>
    <format dxfId="153">
      <pivotArea outline="0" collapsedLevelsAreSubtotals="1" fieldPosition="0"/>
    </format>
    <format dxfId="152">
      <pivotArea collapsedLevelsAreSubtotals="1" fieldPosition="0">
        <references count="2">
          <reference field="4294967294" count="3">
            <x v="1"/>
            <x v="2"/>
            <x v="3"/>
          </reference>
          <reference field="5" count="1" selected="0">
            <x v="4"/>
          </reference>
        </references>
      </pivotArea>
    </format>
    <format dxfId="151">
      <pivotArea dataOnly="0" labelOnly="1" outline="0" fieldPosition="0">
        <references count="2">
          <reference field="4294967294" count="3">
            <x v="1"/>
            <x v="2"/>
            <x v="3"/>
          </reference>
          <reference field="5" count="1" selected="0">
            <x v="4"/>
          </reference>
        </references>
      </pivotArea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dataOnly="0" labelOnly="1" fieldPosition="0">
        <references count="1">
          <reference field="5" count="0"/>
        </references>
      </pivotArea>
    </format>
    <format dxfId="147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46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45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44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43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42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41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40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9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8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7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6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5">
      <pivotArea dataOnly="0" labelOnly="1" outline="0" fieldPosition="0">
        <references count="2">
          <reference field="4294967294" count="3">
            <x v="1"/>
            <x v="2"/>
            <x v="3"/>
          </reference>
          <reference field="5" count="1" selected="0">
            <x v="4"/>
          </reference>
        </references>
      </pivotArea>
    </format>
    <format dxfId="134">
      <pivotArea dataOnly="0" labelOnly="1" outline="0" fieldPosition="0">
        <references count="2">
          <reference field="4294967294" count="3">
            <x v="1"/>
            <x v="2"/>
            <x v="3"/>
          </reference>
          <reference field="5" count="1" selected="0">
            <x v="5"/>
          </reference>
        </references>
      </pivotArea>
    </format>
    <format dxfId="133">
      <pivotArea dataOnly="0" labelOnly="1" outline="0" fieldPosition="0">
        <references count="2">
          <reference field="4294967294" count="3">
            <x v="1"/>
            <x v="2"/>
            <x v="3"/>
          </reference>
          <reference field="5" count="1" selected="0">
            <x v="6"/>
          </reference>
        </references>
      </pivotArea>
    </format>
    <format dxfId="132">
      <pivotArea dataOnly="0" labelOnly="1" outline="0" fieldPosition="0">
        <references count="2">
          <reference field="4294967294" count="3">
            <x v="1"/>
            <x v="2"/>
            <x v="3"/>
          </reference>
          <reference field="5" count="1" selected="0">
            <x v="7"/>
          </reference>
        </references>
      </pivotArea>
    </format>
    <format dxfId="131">
      <pivotArea collapsedLevelsAreSubtotals="1" fieldPosition="0">
        <references count="2">
          <reference field="4294967294" count="1">
            <x v="0"/>
          </reference>
          <reference field="5" count="1" selected="0">
            <x v="4"/>
          </reference>
        </references>
      </pivotArea>
    </format>
    <format dxfId="130">
      <pivotArea dataOnly="0" labelOnly="1" outline="0" fieldPosition="0">
        <references count="2">
          <reference field="4294967294" count="1">
            <x v="0"/>
          </reference>
          <reference field="5" count="1" selected="0">
            <x v="4"/>
          </reference>
        </references>
      </pivotArea>
    </format>
    <format dxfId="129">
      <pivotArea outline="0" collapsedLevelsAreSubtotals="1" fieldPosition="0"/>
    </format>
    <format dxfId="128">
      <pivotArea dataOnly="0" labelOnly="1" fieldPosition="0">
        <references count="1">
          <reference field="5" count="0"/>
        </references>
      </pivotArea>
    </format>
    <format dxfId="127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2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1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0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9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8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7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6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5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4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3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2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4"/>
          </reference>
        </references>
      </pivotArea>
    </format>
    <format dxfId="11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5"/>
          </reference>
        </references>
      </pivotArea>
    </format>
    <format dxfId="10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6"/>
          </reference>
        </references>
      </pivotArea>
    </format>
    <format dxfId="10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7"/>
          </reference>
        </references>
      </pivotArea>
    </format>
    <format dxfId="107">
      <pivotArea outline="0" fieldPosition="0">
        <references count="1">
          <reference field="4294967294" count="1">
            <x v="0"/>
          </reference>
        </references>
      </pivotArea>
    </format>
    <format dxfId="106">
      <pivotArea grandRow="1" grandCol="1"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05">
      <pivotArea collapsedLevelsAreSubtotals="1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4"/>
          </reference>
        </references>
      </pivotArea>
    </format>
    <format dxfId="10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4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8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7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6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5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8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7">
      <pivotArea field="5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">
      <pivotArea field="5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">
      <pivotArea field="5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">
      <pivotArea field="5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4"/>
          </reference>
        </references>
      </pivotArea>
    </format>
    <format dxfId="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5"/>
          </reference>
        </references>
      </pivotArea>
    </format>
    <format dxfId="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6"/>
          </reference>
        </references>
      </pivotArea>
    </format>
    <format dxfId="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5" count="1" selected="0">
            <x v="7"/>
          </reference>
        </references>
      </pivotArea>
    </format>
  </formats>
  <pivotTableStyleInfo name="PivotStyleLight9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credit_pivot" cacheId="0" dataOnRows="1" applyNumberFormats="0" applyBorderFormats="0" applyFontFormats="0" applyPatternFormats="0" applyAlignmentFormats="0" applyWidthHeightFormats="1" dataCaption="Values" grandTotalCaption="Summary" showError="1" missingCaption="0" updatedVersion="6" minRefreshableVersion="3" showDrill="0" colGrandTotals="0" itemPrintTitles="1" createdVersion="6" indent="0" showHeaders="0" outline="1" outlineData="1" multipleFieldFilters="0" rowHeaderCaption="Zip Code">
  <location ref="A14:M17" firstHeaderRow="0" firstDataRow="1" firstDataCol="1"/>
  <pivotFields count="9">
    <pivotField showAll="0"/>
    <pivotField showAll="0"/>
    <pivotField showAll="0" defaultSubtotal="0"/>
    <pivotField showAll="0" sortType="descending">
      <items count="19">
        <item x="2"/>
        <item x="1"/>
        <item x="3"/>
        <item x="5"/>
        <item x="4"/>
        <item m="1" x="17"/>
        <item x="6"/>
        <item x="7"/>
        <item x="8"/>
        <item x="9"/>
        <item x="10"/>
        <item x="11"/>
        <item x="12"/>
        <item x="13"/>
        <item x="16"/>
        <item x="15"/>
        <item x="0"/>
        <item x="14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dataField="1"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 defaultSubtotal="0"/>
    <pivotField showAll="0" defaultSubtotal="0"/>
    <pivotField showAll="0" defaultSubtotal="0"/>
  </pivotFields>
  <rowFields count="1">
    <field x="-2"/>
  </rowFields>
  <rowItems count="3">
    <i>
      <x/>
    </i>
    <i i="1">
      <x v="1"/>
    </i>
    <i i="2">
      <x v="2"/>
    </i>
  </rowItems>
  <colFields count="1">
    <field x="5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3">
    <dataField name="# of Credits Issued/Month" fld="6" subtotal="countNums" baseField="5" baseItem="1"/>
    <dataField name="Credit Avg / Customer" fld="4" subtotal="average" baseField="5" baseItem="1" numFmtId="164"/>
    <dataField name="Total Customer Credits Applied" fld="4" baseField="5" baseItem="7" numFmtId="7"/>
  </dataFields>
  <formats count="48">
    <format dxfId="219">
      <pivotArea type="all" dataOnly="0" outline="0" fieldPosition="0"/>
    </format>
    <format dxfId="218">
      <pivotArea outline="0" collapsedLevelsAreSubtotals="1" fieldPosition="0"/>
    </format>
    <format dxfId="217">
      <pivotArea type="origin" dataOnly="0" labelOnly="1" outline="0" fieldPosition="0"/>
    </format>
    <format dxfId="216">
      <pivotArea field="5" type="button" dataOnly="0" labelOnly="1" outline="0" axis="axisCol" fieldPosition="0"/>
    </format>
    <format dxfId="215">
      <pivotArea type="topRight" dataOnly="0" labelOnly="1" outline="0" fieldPosition="0"/>
    </format>
    <format dxfId="214">
      <pivotArea field="3" type="button" dataOnly="0" labelOnly="1" outline="0"/>
    </format>
    <format dxfId="213">
      <pivotArea dataOnly="0" labelOnly="1" grandRow="1" outline="0" fieldPosition="0"/>
    </format>
    <format dxfId="212">
      <pivotArea dataOnly="0" labelOnly="1" grandCol="1" outline="0" fieldPosition="0"/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type="origin" dataOnly="0" labelOnly="1" outline="0" fieldPosition="0"/>
    </format>
    <format dxfId="208">
      <pivotArea field="5" type="button" dataOnly="0" labelOnly="1" outline="0" axis="axisCol" fieldPosition="0"/>
    </format>
    <format dxfId="207">
      <pivotArea type="topRight" dataOnly="0" labelOnly="1" outline="0" fieldPosition="0"/>
    </format>
    <format dxfId="206">
      <pivotArea field="3" type="button" dataOnly="0" labelOnly="1" outline="0"/>
    </format>
    <format dxfId="205">
      <pivotArea dataOnly="0" labelOnly="1" grandRow="1" outline="0" fieldPosition="0"/>
    </format>
    <format dxfId="204">
      <pivotArea dataOnly="0" labelOnly="1" grandCol="1" outline="0" fieldPosition="0"/>
    </format>
    <format dxfId="203">
      <pivotArea field="5" type="button" dataOnly="0" labelOnly="1" outline="0" axis="axisCol" fieldPosition="0"/>
    </format>
    <format dxfId="202">
      <pivotArea type="origin" dataOnly="0" labelOnly="1" outline="0" fieldPosition="0"/>
    </format>
    <format dxfId="201">
      <pivotArea field="5" type="button" dataOnly="0" labelOnly="1" outline="0" axis="axisCol" fieldPosition="0"/>
    </format>
    <format dxfId="200">
      <pivotArea outline="0" collapsedLevelsAreSubtotals="1" fieldPosition="0"/>
    </format>
    <format dxfId="199">
      <pivotArea outline="0" fieldPosition="0">
        <references count="1">
          <reference field="4294967294" count="1">
            <x v="2"/>
          </reference>
        </references>
      </pivotArea>
    </format>
    <format dxfId="198">
      <pivotArea outline="0" collapsedLevelsAreSubtotals="1" fieldPosition="0"/>
    </format>
    <format dxfId="197">
      <pivotArea outline="0" collapsedLevelsAreSubtotals="1" fieldPosition="0"/>
    </format>
    <format dxfId="196">
      <pivotArea outline="0" collapsedLevelsAreSubtotals="1" fieldPosition="0"/>
    </format>
    <format dxfId="195">
      <pivotArea outline="0" collapsedLevelsAreSubtotals="1" fieldPosition="0"/>
    </format>
    <format dxfId="194">
      <pivotArea outline="0" collapsedLevelsAreSubtotals="1" fieldPosition="0"/>
    </format>
    <format dxfId="193">
      <pivotArea outline="0" collapsedLevelsAreSubtotals="1" fieldPosition="0"/>
    </format>
    <format dxfId="192">
      <pivotArea outline="0" collapsedLevelsAreSubtotals="1" fieldPosition="0"/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189">
      <pivotArea type="all" dataOnly="0" outline="0" fieldPosition="0"/>
    </format>
    <format dxfId="188">
      <pivotArea outline="0" collapsedLevelsAreSubtotals="1" fieldPosition="0"/>
    </format>
    <format dxfId="187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183">
      <pivotArea outline="0" collapsedLevelsAreSubtotals="1" fieldPosition="0">
        <references count="1">
          <reference field="5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1">
      <pivotArea outline="0" fieldPosition="0">
        <references count="1">
          <reference field="4294967294" count="1">
            <x v="1"/>
          </reference>
        </references>
      </pivotArea>
    </format>
    <format dxfId="1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9">
      <pivotArea type="all" dataOnly="0" outline="0" fieldPosition="0"/>
    </format>
    <format dxfId="178">
      <pivotArea outline="0" collapsedLevelsAreSubtotals="1" fieldPosition="0"/>
    </format>
    <format dxfId="1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4" cacheId="0" applyNumberFormats="0" applyBorderFormats="0" applyFontFormats="0" applyPatternFormats="0" applyAlignmentFormats="0" applyWidthHeightFormats="1" dataCaption="Values" grandTotalCaption="Summary" updatedVersion="6" minRefreshableVersion="3" useAutoFormatting="1" itemPrintTitles="1" createdVersion="6" indent="0" outline="1" outlineData="1" multipleFieldFilters="0" rowHeaderCaption="City">
  <location ref="A3:C16" firstHeaderRow="0" firstDataRow="1" firstDataCol="1"/>
  <pivotFields count="9">
    <pivotField showAll="0"/>
    <pivotField showAll="0"/>
    <pivotField axis="axisRow" showAll="0" sortType="de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numFmtId="44" showAll="0"/>
    <pivotField numFmtId="14" showAll="0"/>
    <pivotField showAll="0"/>
    <pivotField dataField="1" showAll="0"/>
    <pivotField showAll="0" defaultSubtotal="0"/>
  </pivotFields>
  <rowFields count="1">
    <field x="2"/>
  </rowFields>
  <rowItems count="13">
    <i>
      <x v="1"/>
    </i>
    <i>
      <x v="3"/>
    </i>
    <i>
      <x v="5"/>
    </i>
    <i>
      <x v="7"/>
    </i>
    <i>
      <x/>
    </i>
    <i>
      <x v="8"/>
    </i>
    <i>
      <x v="9"/>
    </i>
    <i>
      <x v="11"/>
    </i>
    <i>
      <x v="10"/>
    </i>
    <i>
      <x v="4"/>
    </i>
    <i>
      <x v="2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ustomers Affected" fld="7" baseField="0" baseItem="0"/>
    <dataField name="Total Credit Applied" fld="4" baseField="2" baseItem="1" numFmtId="164"/>
  </dataFields>
  <formats count="12"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2" type="button" dataOnly="0" labelOnly="1" outline="0" axis="axisRow" fieldPosition="0"/>
    </format>
    <format dxfId="58">
      <pivotArea dataOnly="0" labelOnly="1" fieldPosition="0">
        <references count="1">
          <reference field="2" count="0"/>
        </references>
      </pivotArea>
    </format>
    <format dxfId="57">
      <pivotArea dataOnly="0" labelOnly="1" grandRow="1" outline="0" fieldPosition="0"/>
    </format>
    <format dxfId="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2" type="button" dataOnly="0" labelOnly="1" outline="0" axis="axisRow" fieldPosition="0"/>
    </format>
    <format dxfId="52">
      <pivotArea dataOnly="0" labelOnly="1" fieldPosition="0">
        <references count="1">
          <reference field="2" count="0"/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5" cacheId="0" applyNumberFormats="0" applyBorderFormats="0" applyFontFormats="0" applyPatternFormats="0" applyAlignmentFormats="0" applyWidthHeightFormats="1" dataCaption="Values" grandTotalCaption="Summary" updatedVersion="6" minRefreshableVersion="3" useAutoFormatting="1" itemPrintTitles="1" createdVersion="6" indent="0" showHeaders="0" outline="1" outlineData="1" multipleFieldFilters="0" rowHeaderCaption="Customer">
  <location ref="E3:H16" firstHeaderRow="0" firstDataRow="1" firstDataCol="1"/>
  <pivotFields count="9">
    <pivotField showAll="0"/>
    <pivotField showAll="0"/>
    <pivotField axis="axisRow" showAll="0" sortType="de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showAll="0"/>
    <pivotField dataField="1" numFmtId="44" showAll="0"/>
    <pivotField numFmtId="14" showAll="0"/>
    <pivotField showAll="0"/>
    <pivotField dataField="1" showAll="0"/>
    <pivotField dataField="1" showAll="0" defaultSubtotal="0"/>
  </pivotFields>
  <rowFields count="1">
    <field x="2"/>
  </rowFields>
  <rowItems count="13">
    <i>
      <x v="1"/>
    </i>
    <i>
      <x v="3"/>
    </i>
    <i>
      <x v="5"/>
    </i>
    <i>
      <x v="7"/>
    </i>
    <i>
      <x/>
    </i>
    <i>
      <x v="8"/>
    </i>
    <i>
      <x v="9"/>
    </i>
    <i>
      <x v="11"/>
    </i>
    <i>
      <x v="10"/>
    </i>
    <i>
      <x v="4"/>
    </i>
    <i>
      <x v="2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stomers Impacted" fld="7" baseField="2" baseItem="0"/>
    <dataField name="Avg Months Credited" fld="8" subtotal="average" baseField="2" baseItem="0" numFmtId="1"/>
    <dataField name="Total Credit Applied" fld="4" baseField="2" baseItem="1" numFmtId="164"/>
  </dataFields>
  <formats count="11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2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2" type="button" dataOnly="0" labelOnly="1" outline="0" axis="axisRow" fieldPosition="0"/>
    </format>
    <format dxfId="64">
      <pivotArea dataOnly="0" labelOnly="1" grandRow="1" outline="0" fieldPosition="0"/>
    </format>
    <format dxfId="6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62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Values" grandTotalCaption="Summary" showError="1" missingCaption="0" updatedVersion="6" minRefreshableVersion="3" rowGrandTotals="0" itemPrintTitles="1" createdVersion="6" indent="0" showHeaders="0" outline="1" outlineData="1" multipleFieldFilters="0" rowHeaderCaption="Month" colHeaderCaption="Team">
  <location ref="J3:O8" firstHeaderRow="0" firstDataRow="1" firstDataCol="1" rowPageCount="1" colPageCount="1"/>
  <pivotFields count="9">
    <pivotField showAll="0"/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dataField="1" numFmtId="44" showAll="0"/>
    <pivotField axis="axisCol" showAll="0">
      <items count="10">
        <item m="1" x="6"/>
        <item x="0"/>
        <item m="1" x="8"/>
        <item x="1"/>
        <item m="1" x="5"/>
        <item x="2"/>
        <item m="1" x="7"/>
        <item x="3"/>
        <item m="1" x="4"/>
        <item t="default"/>
      </items>
    </pivotField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5"/>
  </colFields>
  <colItems count="5">
    <i>
      <x v="1"/>
    </i>
    <i>
      <x v="3"/>
    </i>
    <i>
      <x v="5"/>
    </i>
    <i>
      <x v="7"/>
    </i>
    <i t="grand">
      <x/>
    </i>
  </colItems>
  <pageFields count="1">
    <pageField fld="1" hier="-1"/>
  </pageFields>
  <dataFields count="5">
    <dataField name="Total Wages Earned" fld="4" baseField="1" baseItem="7" numFmtId="164"/>
    <dataField name="# of Hours Worked" fld="2" baseField="1" baseItem="1" numFmtId="1"/>
    <dataField name="Actual Headcount" fld="7" subtotal="average" baseField="5" baseItem="1" numFmtId="1"/>
    <dataField name="Headcount +/-" fld="8" subtotal="average" baseField="5" baseItem="1" numFmtId="1"/>
    <dataField name="Budget Headcount" fld="6" subtotal="average" baseField="5" baseItem="1" numFmtId="1"/>
  </dataFields>
  <formats count="31">
    <format dxfId="103">
      <pivotArea type="origin" dataOnly="0" labelOnly="1" outline="0" fieldPosition="0"/>
    </format>
    <format dxfId="102">
      <pivotArea field="5" type="button" dataOnly="0" labelOnly="1" outline="0" axis="axisCol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type="origin" dataOnly="0" labelOnly="1" outline="0" fieldPosition="0"/>
    </format>
    <format dxfId="98">
      <pivotArea field="5" type="button" dataOnly="0" labelOnly="1" outline="0" axis="axisCol" fieldPosition="0"/>
    </format>
    <format dxfId="97">
      <pivotArea type="topRight" dataOnly="0" labelOnly="1" outline="0" fieldPosition="0"/>
    </format>
    <format dxfId="96">
      <pivotArea field="1" type="button" dataOnly="0" labelOnly="1" outline="0" axis="axisPage" fieldPosition="0"/>
    </format>
    <format dxfId="95">
      <pivotArea dataOnly="0" labelOnly="1" grandRow="1" outline="0" fieldPosition="0"/>
    </format>
    <format dxfId="94">
      <pivotArea dataOnly="0" labelOnly="1" grandCol="1" outline="0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origin" dataOnly="0" labelOnly="1" outline="0" fieldPosition="0"/>
    </format>
    <format dxfId="90">
      <pivotArea field="5" type="button" dataOnly="0" labelOnly="1" outline="0" axis="axisCol" fieldPosition="0"/>
    </format>
    <format dxfId="89">
      <pivotArea type="topRight" dataOnly="0" labelOnly="1" outline="0" fieldPosition="0"/>
    </format>
    <format dxfId="88">
      <pivotArea field="1" type="button" dataOnly="0" labelOnly="1" outline="0" axis="axisPage" fieldPosition="0"/>
    </format>
    <format dxfId="87">
      <pivotArea dataOnly="0" labelOnly="1" grandRow="1" outline="0" fieldPosition="0"/>
    </format>
    <format dxfId="86">
      <pivotArea dataOnly="0" labelOnly="1" grandCol="1" outline="0" fieldPosition="0"/>
    </format>
    <format dxfId="85">
      <pivotArea outline="0" fieldPosition="0">
        <references count="1">
          <reference field="4294967294" count="1">
            <x v="0"/>
          </reference>
        </references>
      </pivotArea>
    </format>
    <format dxfId="84">
      <pivotArea field="-2" type="button" dataOnly="0" labelOnly="1" outline="0" axis="axisRow" fieldPosition="0"/>
    </format>
    <format dxfId="83">
      <pivotArea field="1" type="button" dataOnly="0" labelOnly="1" outline="0" axis="axisPage" fieldPosition="0"/>
    </format>
    <format dxfId="82">
      <pivotArea outline="0" fieldPosition="0">
        <references count="1">
          <reference field="4294967294" count="1">
            <x v="1"/>
          </reference>
        </references>
      </pivotArea>
    </format>
    <format dxfId="81">
      <pivotArea outline="0" collapsedLevelsAreSubtotals="1" fieldPosition="0"/>
    </format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">
      <pivotArea outline="0" fieldPosition="0">
        <references count="1">
          <reference field="4294967294" count="1">
            <x v="2"/>
          </reference>
        </references>
      </pivotArea>
    </format>
    <format dxfId="74">
      <pivotArea outline="0" fieldPosition="0">
        <references count="1">
          <reference field="4294967294" count="1">
            <x v="4"/>
          </reference>
        </references>
      </pivotArea>
    </format>
    <format dxfId="73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1:E6" firstHeaderRow="1" firstDataRow="1" firstDataCol="1"/>
  <pivotFields count="2">
    <pivotField dataField="1" showAll="0"/>
    <pivotField axis="axisRow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full_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customer_data" displayName="customer_data" ref="A1:I1187" totalsRowShown="0" headerRowDxfId="49" dataDxfId="48">
  <autoFilter ref="A1:I1187"/>
  <tableColumns count="9">
    <tableColumn id="1" name="customer_name" dataDxfId="47"/>
    <tableColumn id="2" name="street_address" dataDxfId="46"/>
    <tableColumn id="6" name="city" dataDxfId="45"/>
    <tableColumn id="3" name="zip_code" dataDxfId="44"/>
    <tableColumn id="4" name="Credit Applied" dataDxfId="43" dataCellStyle="Currency"/>
    <tableColumn id="5" name="Month_Applied" dataDxfId="42"/>
    <tableColumn id="7" name="count" dataDxfId="41">
      <calculatedColumnFormula>1</calculatedColumnFormula>
    </tableColumn>
    <tableColumn id="9" name="unique" dataDxfId="40">
      <calculatedColumnFormula>IF(SUMPRODUCT(($A$2:$A2=A2)*($B$2:$B2=B2))&gt;1,0,1)</calculatedColumnFormula>
    </tableColumn>
    <tableColumn id="12" name="avgmonths_credit_received" dataDxfId="39">
      <calculatedColumnFormula>COUNTIFS(customer_data[[#All],[customer_name]],customer_data[[#This Row],[customer_name]],customer_data[[#All],[city]],customer_data[[#This Row],[city]])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employee_data" displayName="employee_data" ref="A1:I158" totalsRowShown="0" headerRowDxfId="38" dataDxfId="37">
  <autoFilter ref="A1:I158"/>
  <sortState ref="A2:G158">
    <sortCondition ref="B1:B158"/>
  </sortState>
  <tableColumns count="9">
    <tableColumn id="1" name="full_name" dataDxfId="36"/>
    <tableColumn id="2" name="month" dataDxfId="35"/>
    <tableColumn id="3" name="monthly_hrs" dataDxfId="34"/>
    <tableColumn id="4" name="weekly_hrs" dataDxfId="33"/>
    <tableColumn id="5" name="monthly_pay" dataDxfId="32" dataCellStyle="Currency">
      <calculatedColumnFormula>employee_data[[#This Row],[monthly_hrs]]*25</calculatedColumnFormula>
    </tableColumn>
    <tableColumn id="6" name="team" dataDxfId="31"/>
    <tableColumn id="7" name="team_headcount" dataDxfId="30">
      <calculatedColumnFormula>VLOOKUP(employee_data[[#This Row],[team]],Sheet1!$D$1:$E$6,2,FALSE)</calculatedColumnFormula>
    </tableColumn>
    <tableColumn id="8" name="actual_headcount/month" dataDxfId="29">
      <calculatedColumnFormula>COUNTIFS(employee_data[[#All],[team]],employee_data[[#This Row],[team]],employee_data[[#All],[month]],employee_data[[#This Row],[month]])</calculatedColumnFormula>
    </tableColumn>
    <tableColumn id="9" name="headcount budget" dataDxfId="28">
      <calculatedColumnFormula>employee_data[[#This Row],[actual_headcount/month]]-employee_data[[#This Row],[team_headcount]]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3">
      <a:dk1>
        <a:sysClr val="windowText" lastClr="000000"/>
      </a:dk1>
      <a:lt1>
        <a:sysClr val="window" lastClr="FFFFFF"/>
      </a:lt1>
      <a:dk2>
        <a:srgbClr val="161616"/>
      </a:dk2>
      <a:lt2>
        <a:srgbClr val="E8E8E8"/>
      </a:lt2>
      <a:accent1>
        <a:srgbClr val="1D824C"/>
      </a:accent1>
      <a:accent2>
        <a:srgbClr val="005556"/>
      </a:accent2>
      <a:accent3>
        <a:srgbClr val="B11F35"/>
      </a:accent3>
      <a:accent4>
        <a:srgbClr val="856628"/>
      </a:accent4>
      <a:accent5>
        <a:srgbClr val="7E314C"/>
      </a:accent5>
      <a:accent6>
        <a:srgbClr val="4B6A88"/>
      </a:accent6>
      <a:hlink>
        <a:srgbClr val="2C5C85"/>
      </a:hlink>
      <a:folHlink>
        <a:srgbClr val="BF4A27"/>
      </a:folHlink>
    </a:clrScheme>
    <a:fontScheme name="Custom 1">
      <a:majorFont>
        <a:latin typeface="Franklin Gothic Boo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2"/>
  <sheetViews>
    <sheetView showGridLines="0" tabSelected="1" zoomScale="70" zoomScaleNormal="70" workbookViewId="0">
      <selection activeCell="Z57" sqref="Z57"/>
    </sheetView>
  </sheetViews>
  <sheetFormatPr defaultRowHeight="11.5" x14ac:dyDescent="0.25"/>
  <cols>
    <col min="1" max="1" width="21.83203125" style="2" customWidth="1"/>
    <col min="2" max="14" width="10.58203125" style="13" customWidth="1"/>
    <col min="15" max="15" width="13.75" style="2" bestFit="1" customWidth="1"/>
    <col min="16" max="16" width="15.1640625" style="2" bestFit="1" customWidth="1"/>
    <col min="17" max="16384" width="8.6640625" style="2"/>
  </cols>
  <sheetData>
    <row r="1" spans="1:14" ht="19.5" thickBot="1" x14ac:dyDescent="0.45">
      <c r="A1" s="23" t="s">
        <v>779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2" thickTop="1" x14ac:dyDescent="0.25">
      <c r="A2" s="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15.5" thickBot="1" x14ac:dyDescent="0.45">
      <c r="A3" s="1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2" thickBot="1" x14ac:dyDescent="0.3">
      <c r="A4" s="18"/>
      <c r="B4" s="28" t="s">
        <v>724</v>
      </c>
      <c r="C4" s="28" t="s">
        <v>725</v>
      </c>
      <c r="D4" s="28" t="s">
        <v>726</v>
      </c>
      <c r="E4" s="28" t="s">
        <v>727</v>
      </c>
      <c r="F4" s="28" t="s">
        <v>728</v>
      </c>
      <c r="G4" s="28" t="s">
        <v>729</v>
      </c>
      <c r="H4" s="28" t="s">
        <v>730</v>
      </c>
      <c r="I4" s="28" t="s">
        <v>731</v>
      </c>
      <c r="J4" s="28" t="s">
        <v>732</v>
      </c>
      <c r="K4" s="28" t="s">
        <v>733</v>
      </c>
      <c r="L4" s="28" t="s">
        <v>734</v>
      </c>
      <c r="M4" s="82" t="s">
        <v>735</v>
      </c>
      <c r="N4" s="89" t="s">
        <v>721</v>
      </c>
    </row>
    <row r="5" spans="1:14" x14ac:dyDescent="0.25">
      <c r="A5" s="22" t="s">
        <v>778</v>
      </c>
      <c r="B5" s="29">
        <v>13508.609271523179</v>
      </c>
      <c r="C5" s="29">
        <v>11836.423841059603</v>
      </c>
      <c r="D5" s="29">
        <v>9746.3576158940396</v>
      </c>
      <c r="E5" s="29">
        <v>25542.384105960264</v>
      </c>
      <c r="F5" s="29">
        <v>26747.019867549672</v>
      </c>
      <c r="G5" s="29">
        <v>29919.86754966887</v>
      </c>
      <c r="H5" s="29">
        <v>22158.940397350994</v>
      </c>
      <c r="I5" s="29">
        <v>24903.973509933774</v>
      </c>
      <c r="J5" s="29">
        <v>25452.980132450331</v>
      </c>
      <c r="K5" s="29">
        <v>6203.3112582781459</v>
      </c>
      <c r="L5" s="29">
        <v>1993.3774834437086</v>
      </c>
      <c r="M5" s="83">
        <v>1986.7549668874174</v>
      </c>
      <c r="N5" s="90">
        <f>SUM(B5:M5)</f>
        <v>199999.99999999997</v>
      </c>
    </row>
    <row r="6" spans="1:14" ht="12" x14ac:dyDescent="0.3">
      <c r="A6" s="20" t="s">
        <v>771</v>
      </c>
      <c r="B6" s="30">
        <f>B$17</f>
        <v>1867.8300000000006</v>
      </c>
      <c r="C6" s="30">
        <f t="shared" ref="C5:N6" si="0">C$17</f>
        <v>2824.2799999999997</v>
      </c>
      <c r="D6" s="30">
        <f t="shared" si="0"/>
        <v>4085.4599999999991</v>
      </c>
      <c r="E6" s="30">
        <f t="shared" si="0"/>
        <v>5623.639999999994</v>
      </c>
      <c r="F6" s="30">
        <f t="shared" si="0"/>
        <v>6703.9399999999914</v>
      </c>
      <c r="G6" s="30">
        <f t="shared" si="0"/>
        <v>10666.299999999976</v>
      </c>
      <c r="H6" s="30">
        <f t="shared" si="0"/>
        <v>13100.249999999976</v>
      </c>
      <c r="I6" s="30">
        <f t="shared" si="0"/>
        <v>1496.2500000000005</v>
      </c>
      <c r="J6" s="30">
        <f t="shared" si="0"/>
        <v>1998.6600000000005</v>
      </c>
      <c r="K6" s="30">
        <f t="shared" si="0"/>
        <v>2424.16</v>
      </c>
      <c r="L6" s="30">
        <f t="shared" si="0"/>
        <v>2363.0099999999998</v>
      </c>
      <c r="M6" s="84">
        <f t="shared" si="0"/>
        <v>2363.0099999999993</v>
      </c>
      <c r="N6" s="91">
        <f t="shared" si="0"/>
        <v>55516.78999999995</v>
      </c>
    </row>
    <row r="7" spans="1:14" ht="12.5" thickBot="1" x14ac:dyDescent="0.35">
      <c r="A7" s="21" t="s">
        <v>775</v>
      </c>
      <c r="B7" s="31">
        <f>B$44</f>
        <v>8893.7999999999993</v>
      </c>
      <c r="C7" s="31">
        <f t="shared" ref="C6:N7" si="1">C$44</f>
        <v>7793.1</v>
      </c>
      <c r="D7" s="31">
        <f t="shared" si="1"/>
        <v>6417</v>
      </c>
      <c r="E7" s="31">
        <f t="shared" si="1"/>
        <v>15573.580000000004</v>
      </c>
      <c r="F7" s="31">
        <f t="shared" si="1"/>
        <v>15905.78</v>
      </c>
      <c r="G7" s="31">
        <f t="shared" si="1"/>
        <v>18119.420000000002</v>
      </c>
      <c r="H7" s="31">
        <f t="shared" si="1"/>
        <v>13590.100000000002</v>
      </c>
      <c r="I7" s="31">
        <f t="shared" si="1"/>
        <v>15035.199999999999</v>
      </c>
      <c r="J7" s="31">
        <f t="shared" si="1"/>
        <v>15531.999999999998</v>
      </c>
      <c r="K7" s="31">
        <f t="shared" si="1"/>
        <v>2450.4</v>
      </c>
      <c r="L7" s="31">
        <f t="shared" si="1"/>
        <v>570</v>
      </c>
      <c r="M7" s="85">
        <f t="shared" si="1"/>
        <v>480</v>
      </c>
      <c r="N7" s="92">
        <f t="shared" si="1"/>
        <v>120360.38</v>
      </c>
    </row>
    <row r="8" spans="1:14" ht="12" thickTop="1" x14ac:dyDescent="0.25">
      <c r="A8" s="25" t="s">
        <v>776</v>
      </c>
      <c r="B8" s="32">
        <f>SUM(B6:B7)</f>
        <v>10761.63</v>
      </c>
      <c r="C8" s="33">
        <f t="shared" ref="C8:M8" si="2">SUM(C6:C7)</f>
        <v>10617.380000000001</v>
      </c>
      <c r="D8" s="33">
        <f t="shared" si="2"/>
        <v>10502.46</v>
      </c>
      <c r="E8" s="33">
        <f t="shared" si="2"/>
        <v>21197.219999999998</v>
      </c>
      <c r="F8" s="33">
        <f t="shared" si="2"/>
        <v>22609.719999999994</v>
      </c>
      <c r="G8" s="33">
        <f t="shared" si="2"/>
        <v>28785.719999999979</v>
      </c>
      <c r="H8" s="33">
        <f t="shared" si="2"/>
        <v>26690.349999999977</v>
      </c>
      <c r="I8" s="33">
        <f t="shared" si="2"/>
        <v>16531.45</v>
      </c>
      <c r="J8" s="33">
        <f t="shared" si="2"/>
        <v>17530.66</v>
      </c>
      <c r="K8" s="33">
        <f t="shared" si="2"/>
        <v>4874.5599999999995</v>
      </c>
      <c r="L8" s="33">
        <f t="shared" si="2"/>
        <v>2933.0099999999998</v>
      </c>
      <c r="M8" s="86">
        <f t="shared" si="2"/>
        <v>2843.0099999999993</v>
      </c>
      <c r="N8" s="93">
        <f>SUM(N6:N7)</f>
        <v>175877.16999999995</v>
      </c>
    </row>
    <row r="9" spans="1:14" x14ac:dyDescent="0.25">
      <c r="A9" s="66" t="s">
        <v>777</v>
      </c>
      <c r="B9" s="34">
        <f>(B8-B5)/B5</f>
        <v>-0.20335026473183651</v>
      </c>
      <c r="C9" s="35">
        <f t="shared" ref="C9:M9" si="3">(C8-C5)/C5</f>
        <v>-0.1029908912885357</v>
      </c>
      <c r="D9" s="35">
        <f t="shared" si="3"/>
        <v>7.7577943874430857E-2</v>
      </c>
      <c r="E9" s="35">
        <f t="shared" si="3"/>
        <v>-0.17011583914542774</v>
      </c>
      <c r="F9" s="35">
        <f t="shared" si="3"/>
        <v>-0.15468264831137996</v>
      </c>
      <c r="G9" s="35">
        <f t="shared" si="3"/>
        <v>-3.790616879523729E-2</v>
      </c>
      <c r="H9" s="35">
        <f t="shared" si="3"/>
        <v>0.20449577106993314</v>
      </c>
      <c r="I9" s="35">
        <f t="shared" si="3"/>
        <v>-0.33619227496343568</v>
      </c>
      <c r="J9" s="35">
        <f t="shared" si="3"/>
        <v>-0.31125314565228707</v>
      </c>
      <c r="K9" s="35">
        <f t="shared" si="3"/>
        <v>-0.21420032027329999</v>
      </c>
      <c r="L9" s="35">
        <f t="shared" si="3"/>
        <v>0.47137710963455143</v>
      </c>
      <c r="M9" s="87">
        <f t="shared" si="3"/>
        <v>0.43098169999999952</v>
      </c>
      <c r="N9" s="94">
        <f>(N8-N5)/N5</f>
        <v>-0.1206141500000001</v>
      </c>
    </row>
    <row r="10" spans="1:14" ht="12" thickBot="1" x14ac:dyDescent="0.3">
      <c r="A10" s="67"/>
      <c r="B10" s="36" t="str">
        <f>IF(B9&lt;=0,"Under Budget","Over Budget")</f>
        <v>Under Budget</v>
      </c>
      <c r="C10" s="37" t="str">
        <f t="shared" ref="C10:M10" si="4">IF(C9&lt;=0,"Under Budget","Over Budget")</f>
        <v>Under Budget</v>
      </c>
      <c r="D10" s="37" t="str">
        <f t="shared" si="4"/>
        <v>Over Budget</v>
      </c>
      <c r="E10" s="37" t="str">
        <f t="shared" si="4"/>
        <v>Under Budget</v>
      </c>
      <c r="F10" s="37" t="str">
        <f t="shared" si="4"/>
        <v>Under Budget</v>
      </c>
      <c r="G10" s="37" t="str">
        <f t="shared" si="4"/>
        <v>Under Budget</v>
      </c>
      <c r="H10" s="37" t="str">
        <f t="shared" si="4"/>
        <v>Over Budget</v>
      </c>
      <c r="I10" s="37" t="str">
        <f t="shared" si="4"/>
        <v>Under Budget</v>
      </c>
      <c r="J10" s="37" t="str">
        <f t="shared" si="4"/>
        <v>Under Budget</v>
      </c>
      <c r="K10" s="37" t="str">
        <f t="shared" si="4"/>
        <v>Under Budget</v>
      </c>
      <c r="L10" s="37" t="str">
        <f t="shared" si="4"/>
        <v>Over Budget</v>
      </c>
      <c r="M10" s="88" t="str">
        <f t="shared" si="4"/>
        <v>Over Budget</v>
      </c>
      <c r="N10" s="95" t="str">
        <f>IF(N9&lt;=0,"Under Budget","Over Budget")</f>
        <v>Under Budget</v>
      </c>
    </row>
    <row r="11" spans="1:14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3" spans="1:14" ht="15.5" thickBot="1" x14ac:dyDescent="0.45">
      <c r="A13" s="7" t="s">
        <v>767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 ht="12" thickBot="1" x14ac:dyDescent="0.3">
      <c r="A14" s="74"/>
      <c r="B14" s="75" t="s">
        <v>724</v>
      </c>
      <c r="C14" s="75" t="s">
        <v>725</v>
      </c>
      <c r="D14" s="75" t="s">
        <v>726</v>
      </c>
      <c r="E14" s="75" t="s">
        <v>727</v>
      </c>
      <c r="F14" s="75" t="s">
        <v>728</v>
      </c>
      <c r="G14" s="75" t="s">
        <v>729</v>
      </c>
      <c r="H14" s="75" t="s">
        <v>730</v>
      </c>
      <c r="I14" s="75" t="s">
        <v>731</v>
      </c>
      <c r="J14" s="75" t="s">
        <v>732</v>
      </c>
      <c r="K14" s="75" t="s">
        <v>733</v>
      </c>
      <c r="L14" s="75" t="s">
        <v>734</v>
      </c>
      <c r="M14" s="75" t="s">
        <v>735</v>
      </c>
      <c r="N14" s="81" t="s">
        <v>721</v>
      </c>
    </row>
    <row r="15" spans="1:14" x14ac:dyDescent="0.25">
      <c r="A15" s="96" t="s">
        <v>772</v>
      </c>
      <c r="B15" s="38">
        <v>42</v>
      </c>
      <c r="C15" s="38">
        <v>61</v>
      </c>
      <c r="D15" s="38">
        <v>88</v>
      </c>
      <c r="E15" s="38">
        <v>116</v>
      </c>
      <c r="F15" s="38">
        <v>139</v>
      </c>
      <c r="G15" s="38">
        <v>220</v>
      </c>
      <c r="H15" s="38">
        <v>279</v>
      </c>
      <c r="I15" s="38">
        <v>35</v>
      </c>
      <c r="J15" s="38">
        <v>43</v>
      </c>
      <c r="K15" s="38">
        <v>55</v>
      </c>
      <c r="L15" s="38">
        <v>54</v>
      </c>
      <c r="M15" s="38">
        <v>54</v>
      </c>
      <c r="N15" s="97">
        <f>SUM(B15:M15)</f>
        <v>1186</v>
      </c>
    </row>
    <row r="16" spans="1:14" x14ac:dyDescent="0.25">
      <c r="A16" s="96" t="s">
        <v>786</v>
      </c>
      <c r="B16" s="43">
        <v>44.47214285714287</v>
      </c>
      <c r="C16" s="43">
        <v>46.299672131147538</v>
      </c>
      <c r="D16" s="43">
        <v>46.425681818181808</v>
      </c>
      <c r="E16" s="43">
        <v>48.479655172413743</v>
      </c>
      <c r="F16" s="43">
        <v>48.229784172661809</v>
      </c>
      <c r="G16" s="43">
        <v>48.483181818181706</v>
      </c>
      <c r="H16" s="43">
        <v>46.954301075268731</v>
      </c>
      <c r="I16" s="43">
        <v>42.750000000000014</v>
      </c>
      <c r="J16" s="43">
        <v>46.480465116279085</v>
      </c>
      <c r="K16" s="43">
        <v>44.075636363636363</v>
      </c>
      <c r="L16" s="43">
        <v>43.759444444444441</v>
      </c>
      <c r="M16" s="43">
        <v>43.759444444444433</v>
      </c>
      <c r="N16" s="98">
        <f>AVERAGE(customer_data[[#All],[Credit Applied]])</f>
        <v>46.810109612142</v>
      </c>
    </row>
    <row r="17" spans="1:16" ht="12" thickBot="1" x14ac:dyDescent="0.3">
      <c r="A17" s="99" t="s">
        <v>770</v>
      </c>
      <c r="B17" s="76">
        <v>1867.8300000000006</v>
      </c>
      <c r="C17" s="76">
        <v>2824.2799999999997</v>
      </c>
      <c r="D17" s="76">
        <v>4085.4599999999991</v>
      </c>
      <c r="E17" s="76">
        <v>5623.639999999994</v>
      </c>
      <c r="F17" s="76">
        <v>6703.9399999999914</v>
      </c>
      <c r="G17" s="76">
        <v>10666.299999999976</v>
      </c>
      <c r="H17" s="76">
        <v>13100.249999999976</v>
      </c>
      <c r="I17" s="76">
        <v>1496.2500000000005</v>
      </c>
      <c r="J17" s="76">
        <v>1998.6600000000005</v>
      </c>
      <c r="K17" s="76">
        <v>2424.16</v>
      </c>
      <c r="L17" s="76">
        <v>2363.0099999999998</v>
      </c>
      <c r="M17" s="76">
        <v>2363.0099999999993</v>
      </c>
      <c r="N17" s="100">
        <f>SUM(B17:M17)</f>
        <v>55516.78999999995</v>
      </c>
    </row>
    <row r="18" spans="1:16" ht="14.5" thickBot="1" x14ac:dyDescent="0.35">
      <c r="A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6" ht="15.5" thickBot="1" x14ac:dyDescent="0.45">
      <c r="A19" s="101" t="s">
        <v>785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3"/>
    </row>
    <row r="20" spans="1:16" ht="14.5" thickBot="1" x14ac:dyDescent="0.35">
      <c r="A20" s="39"/>
      <c r="B20" s="40" t="s">
        <v>724</v>
      </c>
      <c r="C20" s="40" t="s">
        <v>725</v>
      </c>
      <c r="D20" s="40" t="s">
        <v>726</v>
      </c>
      <c r="E20" s="40" t="s">
        <v>727</v>
      </c>
      <c r="F20" s="40" t="s">
        <v>728</v>
      </c>
      <c r="G20" s="40" t="s">
        <v>729</v>
      </c>
      <c r="H20" s="40" t="s">
        <v>730</v>
      </c>
      <c r="I20" s="40" t="s">
        <v>731</v>
      </c>
      <c r="J20" s="40" t="s">
        <v>732</v>
      </c>
      <c r="K20" s="40" t="s">
        <v>733</v>
      </c>
      <c r="L20" s="40" t="s">
        <v>734</v>
      </c>
      <c r="M20" s="40" t="s">
        <v>735</v>
      </c>
      <c r="N20" s="77" t="s">
        <v>721</v>
      </c>
      <c r="P20"/>
    </row>
    <row r="21" spans="1:16" x14ac:dyDescent="0.25">
      <c r="A21" s="68" t="s">
        <v>761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04"/>
    </row>
    <row r="22" spans="1:16" ht="14" x14ac:dyDescent="0.3">
      <c r="A22" s="105" t="s">
        <v>806</v>
      </c>
      <c r="B22" s="72">
        <v>3</v>
      </c>
      <c r="C22" s="72">
        <v>3</v>
      </c>
      <c r="D22" s="72">
        <v>3</v>
      </c>
      <c r="E22" s="72">
        <v>5</v>
      </c>
      <c r="F22" s="72">
        <v>5</v>
      </c>
      <c r="G22" s="72">
        <v>5</v>
      </c>
      <c r="H22" s="72">
        <v>5</v>
      </c>
      <c r="I22" s="72">
        <v>5</v>
      </c>
      <c r="J22" s="72">
        <v>5</v>
      </c>
      <c r="K22" s="72">
        <v>1</v>
      </c>
      <c r="L22" s="72">
        <v>1</v>
      </c>
      <c r="M22" s="72">
        <v>1</v>
      </c>
      <c r="N22" s="106">
        <f>AVERAGE(B22:M22)</f>
        <v>3.5</v>
      </c>
      <c r="O22"/>
      <c r="P22"/>
    </row>
    <row r="23" spans="1:16" x14ac:dyDescent="0.25">
      <c r="A23" s="105" t="s">
        <v>765</v>
      </c>
      <c r="B23" s="72">
        <v>7.7685000000000004</v>
      </c>
      <c r="C23" s="72">
        <v>6.2429999999999994</v>
      </c>
      <c r="D23" s="72">
        <v>6.7695000000000007</v>
      </c>
      <c r="E23" s="72">
        <v>8.8642399999999988</v>
      </c>
      <c r="F23" s="72">
        <v>9.4362400000000015</v>
      </c>
      <c r="G23" s="72">
        <v>9.699580000000001</v>
      </c>
      <c r="H23" s="72">
        <v>7.5155999999999992</v>
      </c>
      <c r="I23" s="72">
        <v>8.2105999999999995</v>
      </c>
      <c r="J23" s="72">
        <v>8.4497999999999998</v>
      </c>
      <c r="K23" s="72">
        <v>7.1579999999999995</v>
      </c>
      <c r="L23" s="72">
        <v>1.5</v>
      </c>
      <c r="M23" s="72">
        <v>0.89999999999999991</v>
      </c>
      <c r="N23" s="106">
        <f t="shared" ref="N23:N24" si="5">AVERAGE(B23:M23)</f>
        <v>6.8762550000000005</v>
      </c>
    </row>
    <row r="24" spans="1:16" x14ac:dyDescent="0.25">
      <c r="A24" s="105" t="s">
        <v>759</v>
      </c>
      <c r="B24" s="72">
        <v>93.222000000000008</v>
      </c>
      <c r="C24" s="72">
        <v>74.915999999999997</v>
      </c>
      <c r="D24" s="72">
        <v>81.234000000000009</v>
      </c>
      <c r="E24" s="72">
        <v>177.28479999999999</v>
      </c>
      <c r="F24" s="72">
        <v>188.72480000000002</v>
      </c>
      <c r="G24" s="72">
        <v>193.99160000000001</v>
      </c>
      <c r="H24" s="72">
        <v>150.31199999999998</v>
      </c>
      <c r="I24" s="72">
        <v>164.21199999999999</v>
      </c>
      <c r="J24" s="72">
        <v>168.99600000000001</v>
      </c>
      <c r="K24" s="72">
        <v>28.631999999999998</v>
      </c>
      <c r="L24" s="72">
        <v>6</v>
      </c>
      <c r="M24" s="72">
        <v>3.5999999999999996</v>
      </c>
      <c r="N24" s="106">
        <f>SUM(B24:M24)</f>
        <v>1331.1251999999999</v>
      </c>
    </row>
    <row r="25" spans="1:16" x14ac:dyDescent="0.25">
      <c r="A25" s="105" t="s">
        <v>768</v>
      </c>
      <c r="B25" s="73">
        <v>2330.5500000000002</v>
      </c>
      <c r="C25" s="73">
        <v>1872.9</v>
      </c>
      <c r="D25" s="73">
        <v>2030.85</v>
      </c>
      <c r="E25" s="73">
        <v>4432.12</v>
      </c>
      <c r="F25" s="73">
        <v>4718.1200000000008</v>
      </c>
      <c r="G25" s="73">
        <v>4849.79</v>
      </c>
      <c r="H25" s="73">
        <v>3757.8</v>
      </c>
      <c r="I25" s="73">
        <v>4105.3</v>
      </c>
      <c r="J25" s="73">
        <v>4224.8999999999996</v>
      </c>
      <c r="K25" s="73">
        <v>715.8</v>
      </c>
      <c r="L25" s="73">
        <v>150</v>
      </c>
      <c r="M25" s="73">
        <v>89.999999999999986</v>
      </c>
      <c r="N25" s="107">
        <f>SUM(B25:M25)</f>
        <v>33278.130000000005</v>
      </c>
    </row>
    <row r="26" spans="1:16" x14ac:dyDescent="0.25">
      <c r="A26" s="68" t="s">
        <v>762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104"/>
    </row>
    <row r="27" spans="1:16" ht="14" x14ac:dyDescent="0.3">
      <c r="A27" s="69" t="s">
        <v>806</v>
      </c>
      <c r="B27" s="41">
        <v>3</v>
      </c>
      <c r="C27" s="41">
        <v>3</v>
      </c>
      <c r="D27" s="41">
        <v>3</v>
      </c>
      <c r="E27" s="41">
        <v>5</v>
      </c>
      <c r="F27" s="41">
        <v>5</v>
      </c>
      <c r="G27" s="41">
        <v>5</v>
      </c>
      <c r="H27" s="41">
        <v>5</v>
      </c>
      <c r="I27" s="41">
        <v>5</v>
      </c>
      <c r="J27" s="41">
        <v>5</v>
      </c>
      <c r="K27" s="41">
        <v>1</v>
      </c>
      <c r="L27" s="41">
        <v>1</v>
      </c>
      <c r="M27" s="41">
        <v>1</v>
      </c>
      <c r="N27" s="106">
        <f>AVERAGE(B27:M27)</f>
        <v>3.5</v>
      </c>
      <c r="O27"/>
      <c r="P27"/>
    </row>
    <row r="28" spans="1:16" x14ac:dyDescent="0.25">
      <c r="A28" s="69" t="s">
        <v>765</v>
      </c>
      <c r="B28" s="41">
        <v>8.85</v>
      </c>
      <c r="C28" s="41">
        <v>9.9120000000000008</v>
      </c>
      <c r="D28" s="41">
        <v>6.9195000000000002</v>
      </c>
      <c r="E28" s="41">
        <v>8.1252600000000008</v>
      </c>
      <c r="F28" s="41">
        <v>7.6135399999999986</v>
      </c>
      <c r="G28" s="41">
        <v>9.7453400000000006</v>
      </c>
      <c r="H28" s="41">
        <v>7.5171999999999999</v>
      </c>
      <c r="I28" s="41">
        <v>8.2800000000000011</v>
      </c>
      <c r="J28" s="41">
        <v>8.620000000000001</v>
      </c>
      <c r="K28" s="41">
        <v>4.665</v>
      </c>
      <c r="L28" s="41">
        <v>1.2</v>
      </c>
      <c r="M28" s="41">
        <v>1.5</v>
      </c>
      <c r="N28" s="106">
        <f t="shared" ref="N28" si="6">AVERAGE(B28:M28)</f>
        <v>6.9123200000000011</v>
      </c>
    </row>
    <row r="29" spans="1:16" x14ac:dyDescent="0.25">
      <c r="A29" s="69" t="s">
        <v>759</v>
      </c>
      <c r="B29" s="41">
        <v>106.2</v>
      </c>
      <c r="C29" s="41">
        <v>118.944</v>
      </c>
      <c r="D29" s="41">
        <v>83.034000000000006</v>
      </c>
      <c r="E29" s="41">
        <v>162.5052</v>
      </c>
      <c r="F29" s="41">
        <v>152.27079999999998</v>
      </c>
      <c r="G29" s="41">
        <v>194.9068</v>
      </c>
      <c r="H29" s="41">
        <v>150.34399999999999</v>
      </c>
      <c r="I29" s="41">
        <v>165.60000000000002</v>
      </c>
      <c r="J29" s="41">
        <v>172.4</v>
      </c>
      <c r="K29" s="41">
        <v>18.66</v>
      </c>
      <c r="L29" s="41">
        <v>4.8</v>
      </c>
      <c r="M29" s="41">
        <v>6</v>
      </c>
      <c r="N29" s="106">
        <f>SUM(B29:M29)</f>
        <v>1335.6648</v>
      </c>
    </row>
    <row r="30" spans="1:16" x14ac:dyDescent="0.25">
      <c r="A30" s="69" t="s">
        <v>768</v>
      </c>
      <c r="B30" s="42">
        <v>2655</v>
      </c>
      <c r="C30" s="42">
        <v>2973.6</v>
      </c>
      <c r="D30" s="42">
        <v>2075.8500000000004</v>
      </c>
      <c r="E30" s="42">
        <v>4062.6300000000006</v>
      </c>
      <c r="F30" s="42">
        <v>3806.77</v>
      </c>
      <c r="G30" s="42">
        <v>4872.67</v>
      </c>
      <c r="H30" s="42">
        <v>3758.6</v>
      </c>
      <c r="I30" s="42">
        <v>4140</v>
      </c>
      <c r="J30" s="42">
        <v>4310</v>
      </c>
      <c r="K30" s="42">
        <v>466.5</v>
      </c>
      <c r="L30" s="42">
        <v>120</v>
      </c>
      <c r="M30" s="42">
        <v>150</v>
      </c>
      <c r="N30" s="107">
        <f>SUM(B30:M30)</f>
        <v>33391.620000000003</v>
      </c>
    </row>
    <row r="31" spans="1:16" x14ac:dyDescent="0.25">
      <c r="A31" s="68" t="s">
        <v>763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104"/>
    </row>
    <row r="32" spans="1:16" x14ac:dyDescent="0.25">
      <c r="A32" s="69" t="s">
        <v>806</v>
      </c>
      <c r="B32" s="41">
        <v>3</v>
      </c>
      <c r="C32" s="41">
        <v>2</v>
      </c>
      <c r="D32" s="41">
        <v>2</v>
      </c>
      <c r="E32" s="41">
        <v>5</v>
      </c>
      <c r="F32" s="41">
        <v>5</v>
      </c>
      <c r="G32" s="41">
        <v>5</v>
      </c>
      <c r="H32" s="41">
        <v>5</v>
      </c>
      <c r="I32" s="41">
        <v>5</v>
      </c>
      <c r="J32" s="41">
        <v>5</v>
      </c>
      <c r="K32" s="41">
        <v>1</v>
      </c>
      <c r="L32" s="41">
        <v>1</v>
      </c>
      <c r="M32" s="41">
        <v>1</v>
      </c>
      <c r="N32" s="106">
        <f>AVERAGE(B32:M32)</f>
        <v>3.3333333333333335</v>
      </c>
    </row>
    <row r="33" spans="1:14" x14ac:dyDescent="0.25">
      <c r="A33" s="69" t="s">
        <v>765</v>
      </c>
      <c r="B33" s="41">
        <v>9.2925000000000004</v>
      </c>
      <c r="C33" s="41">
        <v>6.5317500000000006</v>
      </c>
      <c r="D33" s="41">
        <v>5.3055000000000003</v>
      </c>
      <c r="E33" s="41">
        <v>8.996459999999999</v>
      </c>
      <c r="F33" s="41">
        <v>8.876339999999999</v>
      </c>
      <c r="G33" s="41">
        <v>9.0826999999999991</v>
      </c>
      <c r="H33" s="41">
        <v>7.1252000000000013</v>
      </c>
      <c r="I33" s="41">
        <v>7.2780000000000005</v>
      </c>
      <c r="J33" s="41">
        <v>6.4736000000000002</v>
      </c>
      <c r="K33" s="41">
        <v>6.72</v>
      </c>
      <c r="L33" s="41">
        <v>1.5</v>
      </c>
      <c r="M33" s="41">
        <v>1.5</v>
      </c>
      <c r="N33" s="106">
        <f t="shared" ref="N33" si="7">AVERAGE(B33:M33)</f>
        <v>6.5568375000000003</v>
      </c>
    </row>
    <row r="34" spans="1:14" x14ac:dyDescent="0.25">
      <c r="A34" s="69" t="s">
        <v>759</v>
      </c>
      <c r="B34" s="41">
        <v>111.51</v>
      </c>
      <c r="C34" s="41">
        <v>52.254000000000005</v>
      </c>
      <c r="D34" s="41">
        <v>42.444000000000003</v>
      </c>
      <c r="E34" s="41">
        <v>179.92919999999998</v>
      </c>
      <c r="F34" s="41">
        <v>177.52679999999998</v>
      </c>
      <c r="G34" s="41">
        <v>181.654</v>
      </c>
      <c r="H34" s="41">
        <v>142.50400000000002</v>
      </c>
      <c r="I34" s="41">
        <v>145.56</v>
      </c>
      <c r="J34" s="41">
        <v>129.47200000000001</v>
      </c>
      <c r="K34" s="41">
        <v>26.88</v>
      </c>
      <c r="L34" s="41">
        <v>6</v>
      </c>
      <c r="M34" s="41">
        <v>6</v>
      </c>
      <c r="N34" s="106">
        <f>SUM(B34:M34)</f>
        <v>1201.7340000000002</v>
      </c>
    </row>
    <row r="35" spans="1:14" x14ac:dyDescent="0.25">
      <c r="A35" s="69" t="s">
        <v>768</v>
      </c>
      <c r="B35" s="42">
        <v>2787.75</v>
      </c>
      <c r="C35" s="42">
        <v>1306.3500000000001</v>
      </c>
      <c r="D35" s="42">
        <v>1061.1000000000001</v>
      </c>
      <c r="E35" s="42">
        <v>4498.2300000000005</v>
      </c>
      <c r="F35" s="42">
        <v>4438.17</v>
      </c>
      <c r="G35" s="42">
        <v>4541.3500000000004</v>
      </c>
      <c r="H35" s="42">
        <v>3562.6</v>
      </c>
      <c r="I35" s="42">
        <v>3639</v>
      </c>
      <c r="J35" s="42">
        <v>3236.8</v>
      </c>
      <c r="K35" s="42">
        <v>672</v>
      </c>
      <c r="L35" s="42">
        <v>150</v>
      </c>
      <c r="M35" s="42">
        <v>150</v>
      </c>
      <c r="N35" s="107">
        <f>SUM(B35:M35)</f>
        <v>30043.35</v>
      </c>
    </row>
    <row r="36" spans="1:14" x14ac:dyDescent="0.25">
      <c r="A36" s="68" t="s">
        <v>764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104"/>
    </row>
    <row r="37" spans="1:14" x14ac:dyDescent="0.25">
      <c r="A37" s="69" t="s">
        <v>806</v>
      </c>
      <c r="B37" s="41">
        <v>2</v>
      </c>
      <c r="C37" s="41">
        <v>2</v>
      </c>
      <c r="D37" s="41">
        <v>2</v>
      </c>
      <c r="E37" s="41">
        <v>4</v>
      </c>
      <c r="F37" s="41">
        <v>4</v>
      </c>
      <c r="G37" s="41">
        <v>4</v>
      </c>
      <c r="H37" s="41">
        <v>4</v>
      </c>
      <c r="I37" s="41">
        <v>4</v>
      </c>
      <c r="J37" s="41">
        <v>4</v>
      </c>
      <c r="K37" s="41">
        <v>1</v>
      </c>
      <c r="L37" s="41">
        <v>1</v>
      </c>
      <c r="M37" s="41">
        <v>1</v>
      </c>
      <c r="N37" s="106">
        <f>AVERAGE(B37:M37)</f>
        <v>2.75</v>
      </c>
    </row>
    <row r="38" spans="1:14" x14ac:dyDescent="0.25">
      <c r="A38" s="69" t="s">
        <v>765</v>
      </c>
      <c r="B38" s="41">
        <v>5.6025000000000009</v>
      </c>
      <c r="C38" s="41">
        <v>8.2012499999999999</v>
      </c>
      <c r="D38" s="41">
        <v>6.2460000000000004</v>
      </c>
      <c r="E38" s="41">
        <v>6.4515000000000002</v>
      </c>
      <c r="F38" s="41">
        <v>7.3567999999999998</v>
      </c>
      <c r="G38" s="41">
        <v>9.6390250000000002</v>
      </c>
      <c r="H38" s="41">
        <v>6.2777500000000002</v>
      </c>
      <c r="I38" s="41">
        <v>7.8772500000000001</v>
      </c>
      <c r="J38" s="41">
        <v>9.4007500000000004</v>
      </c>
      <c r="K38" s="41">
        <v>5.9610000000000003</v>
      </c>
      <c r="L38" s="41">
        <v>1.5</v>
      </c>
      <c r="M38" s="41">
        <v>0.89999999999999991</v>
      </c>
      <c r="N38" s="106">
        <f t="shared" ref="N38" si="8">AVERAGE(B38:M38)</f>
        <v>6.2844854166666684</v>
      </c>
    </row>
    <row r="39" spans="1:14" x14ac:dyDescent="0.25">
      <c r="A39" s="69" t="s">
        <v>759</v>
      </c>
      <c r="B39" s="41">
        <v>44.820000000000007</v>
      </c>
      <c r="C39" s="41">
        <v>65.61</v>
      </c>
      <c r="D39" s="41">
        <v>49.968000000000004</v>
      </c>
      <c r="E39" s="41">
        <v>103.224</v>
      </c>
      <c r="F39" s="41">
        <v>117.7088</v>
      </c>
      <c r="G39" s="41">
        <v>154.2244</v>
      </c>
      <c r="H39" s="41">
        <v>100.444</v>
      </c>
      <c r="I39" s="41">
        <v>126.036</v>
      </c>
      <c r="J39" s="41">
        <v>150.41200000000001</v>
      </c>
      <c r="K39" s="41">
        <v>23.844000000000001</v>
      </c>
      <c r="L39" s="41">
        <v>6</v>
      </c>
      <c r="M39" s="41">
        <v>3.5999999999999996</v>
      </c>
      <c r="N39" s="106">
        <f>SUM(B39:M39)</f>
        <v>945.89120000000014</v>
      </c>
    </row>
    <row r="40" spans="1:14" ht="12" thickBot="1" x14ac:dyDescent="0.3">
      <c r="A40" s="69" t="s">
        <v>768</v>
      </c>
      <c r="B40" s="42">
        <v>1120.5</v>
      </c>
      <c r="C40" s="42">
        <v>1640.25</v>
      </c>
      <c r="D40" s="42">
        <v>1249.1999999999998</v>
      </c>
      <c r="E40" s="42">
        <v>2580.6</v>
      </c>
      <c r="F40" s="42">
        <v>2942.7200000000003</v>
      </c>
      <c r="G40" s="42">
        <v>3855.61</v>
      </c>
      <c r="H40" s="42">
        <v>2511.1</v>
      </c>
      <c r="I40" s="42">
        <v>3150.9</v>
      </c>
      <c r="J40" s="42">
        <v>3760.3</v>
      </c>
      <c r="K40" s="42">
        <v>596.1</v>
      </c>
      <c r="L40" s="42">
        <v>150</v>
      </c>
      <c r="M40" s="42">
        <v>89.999999999999986</v>
      </c>
      <c r="N40" s="107">
        <f>SUM(B40:M40)</f>
        <v>23647.279999999999</v>
      </c>
    </row>
    <row r="41" spans="1:14" x14ac:dyDescent="0.25">
      <c r="A41" s="68" t="s">
        <v>807</v>
      </c>
      <c r="B41" s="41">
        <v>2.8181818181818183</v>
      </c>
      <c r="C41" s="41">
        <v>2.6</v>
      </c>
      <c r="D41" s="41">
        <v>2.6</v>
      </c>
      <c r="E41" s="41">
        <v>4.7894736842105265</v>
      </c>
      <c r="F41" s="41">
        <v>4.7894736842105265</v>
      </c>
      <c r="G41" s="41">
        <v>4.7894736842105265</v>
      </c>
      <c r="H41" s="41">
        <v>4.7894736842105265</v>
      </c>
      <c r="I41" s="41">
        <v>4.7894736842105265</v>
      </c>
      <c r="J41" s="41">
        <v>4.7894736842105265</v>
      </c>
      <c r="K41" s="41">
        <v>1</v>
      </c>
      <c r="L41" s="41">
        <v>1</v>
      </c>
      <c r="M41" s="41">
        <v>1</v>
      </c>
      <c r="N41" s="78">
        <f>AVERAGE(B41:M41)</f>
        <v>3.3129186602870817</v>
      </c>
    </row>
    <row r="42" spans="1:14" x14ac:dyDescent="0.25">
      <c r="A42" s="68" t="s">
        <v>766</v>
      </c>
      <c r="B42" s="41">
        <v>8.0852727272727272</v>
      </c>
      <c r="C42" s="41">
        <v>7.7930999999999999</v>
      </c>
      <c r="D42" s="41">
        <v>6.4169999999999998</v>
      </c>
      <c r="E42" s="41">
        <v>8.1966210526315777</v>
      </c>
      <c r="F42" s="41">
        <v>8.3714631578947376</v>
      </c>
      <c r="G42" s="41">
        <v>9.5365368421052636</v>
      </c>
      <c r="H42" s="41">
        <v>7.1526842105263162</v>
      </c>
      <c r="I42" s="41">
        <v>7.9132631578947352</v>
      </c>
      <c r="J42" s="41">
        <v>8.1747368421052631</v>
      </c>
      <c r="K42" s="41">
        <v>6.1259999999999994</v>
      </c>
      <c r="L42" s="41">
        <v>1.425</v>
      </c>
      <c r="M42" s="41">
        <v>1.2</v>
      </c>
      <c r="N42" s="79">
        <f t="shared" ref="N42" si="9">AVERAGE(B42:M42)</f>
        <v>6.6993064992025522</v>
      </c>
    </row>
    <row r="43" spans="1:14" x14ac:dyDescent="0.25">
      <c r="A43" s="68" t="s">
        <v>760</v>
      </c>
      <c r="B43" s="41">
        <v>355.75200000000001</v>
      </c>
      <c r="C43" s="41">
        <v>311.72399999999999</v>
      </c>
      <c r="D43" s="41">
        <v>256.68</v>
      </c>
      <c r="E43" s="41">
        <v>622.94319999999993</v>
      </c>
      <c r="F43" s="41">
        <v>636.23120000000006</v>
      </c>
      <c r="G43" s="41">
        <v>724.77679999999998</v>
      </c>
      <c r="H43" s="41">
        <v>543.60400000000004</v>
      </c>
      <c r="I43" s="41">
        <v>601.4079999999999</v>
      </c>
      <c r="J43" s="41">
        <v>621.28</v>
      </c>
      <c r="K43" s="41">
        <v>98.015999999999991</v>
      </c>
      <c r="L43" s="41">
        <v>22.8</v>
      </c>
      <c r="M43" s="41">
        <v>19.2</v>
      </c>
      <c r="N43" s="79">
        <f>SUM(B43:M43)</f>
        <v>4814.4151999999995</v>
      </c>
    </row>
    <row r="44" spans="1:14" ht="12" thickBot="1" x14ac:dyDescent="0.3">
      <c r="A44" s="70" t="s">
        <v>769</v>
      </c>
      <c r="B44" s="71">
        <v>8893.7999999999993</v>
      </c>
      <c r="C44" s="71">
        <v>7793.1</v>
      </c>
      <c r="D44" s="71">
        <v>6417</v>
      </c>
      <c r="E44" s="71">
        <v>15573.580000000004</v>
      </c>
      <c r="F44" s="71">
        <v>15905.78</v>
      </c>
      <c r="G44" s="71">
        <v>18119.420000000002</v>
      </c>
      <c r="H44" s="71">
        <v>13590.100000000002</v>
      </c>
      <c r="I44" s="71">
        <v>15035.199999999999</v>
      </c>
      <c r="J44" s="71">
        <v>15531.999999999998</v>
      </c>
      <c r="K44" s="71">
        <v>2450.4</v>
      </c>
      <c r="L44" s="71">
        <v>570</v>
      </c>
      <c r="M44" s="71">
        <v>480</v>
      </c>
      <c r="N44" s="80">
        <f>SUM(B44:M44)</f>
        <v>120360.38</v>
      </c>
    </row>
    <row r="45" spans="1:14" ht="14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2" spans="1:14" ht="14" x14ac:dyDescent="0.3">
      <c r="B52" s="17"/>
      <c r="C52" s="17"/>
      <c r="D52" s="17"/>
      <c r="E52" s="17"/>
      <c r="F52" s="17"/>
    </row>
  </sheetData>
  <mergeCells count="1">
    <mergeCell ref="A9:A10"/>
  </mergeCells>
  <conditionalFormatting sqref="B10:N10">
    <cfRule type="cellIs" dxfId="27" priority="1" operator="equal">
      <formula>"Over Budget"</formula>
    </cfRule>
    <cfRule type="cellIs" dxfId="26" priority="2" operator="equal">
      <formula>"Under Budget"</formula>
    </cfRule>
  </conditionalFormatting>
  <pageMargins left="0.7" right="0.7" top="0.75" bottom="0.75" header="0.3" footer="0.3"/>
  <pageSetup scale="70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7"/>
  <sheetViews>
    <sheetView showGridLines="0" topLeftCell="F1" zoomScale="90" zoomScaleNormal="90" workbookViewId="0">
      <selection activeCell="O17" sqref="O17"/>
    </sheetView>
  </sheetViews>
  <sheetFormatPr defaultRowHeight="14" x14ac:dyDescent="0.3"/>
  <cols>
    <col min="1" max="1" width="12.1640625" bestFit="1" customWidth="1"/>
    <col min="2" max="2" width="15.4140625" bestFit="1" customWidth="1"/>
    <col min="3" max="3" width="15.25" bestFit="1" customWidth="1"/>
    <col min="4" max="4" width="8.25" customWidth="1"/>
    <col min="5" max="5" width="12.1640625" bestFit="1" customWidth="1"/>
    <col min="6" max="6" width="16" bestFit="1" customWidth="1"/>
    <col min="7" max="7" width="16.1640625" bestFit="1" customWidth="1"/>
    <col min="8" max="8" width="15.25" bestFit="1" customWidth="1"/>
    <col min="9" max="9" width="7.75" customWidth="1"/>
    <col min="10" max="10" width="23.25" bestFit="1" customWidth="1"/>
    <col min="11" max="15" width="10.4140625" customWidth="1"/>
    <col min="16" max="19" width="8.25" bestFit="1" customWidth="1"/>
    <col min="20" max="20" width="7.4140625" bestFit="1" customWidth="1"/>
    <col min="21" max="22" width="6.1640625" bestFit="1" customWidth="1"/>
    <col min="23" max="23" width="9.08203125" bestFit="1" customWidth="1"/>
    <col min="24" max="24" width="15.4140625" bestFit="1" customWidth="1"/>
    <col min="25" max="25" width="15.25" bestFit="1" customWidth="1"/>
    <col min="26" max="26" width="19.5" customWidth="1"/>
    <col min="27" max="27" width="19.33203125" customWidth="1"/>
    <col min="28" max="28" width="15.25" bestFit="1" customWidth="1"/>
    <col min="29" max="29" width="14.25" customWidth="1"/>
    <col min="30" max="30" width="15.4140625" bestFit="1" customWidth="1"/>
    <col min="31" max="31" width="15.25" bestFit="1" customWidth="1"/>
    <col min="32" max="32" width="14.25" customWidth="1"/>
    <col min="33" max="33" width="15.4140625" bestFit="1" customWidth="1"/>
    <col min="34" max="34" width="15.25" bestFit="1" customWidth="1"/>
    <col min="35" max="35" width="14.25" customWidth="1"/>
    <col min="36" max="36" width="15.4140625" bestFit="1" customWidth="1"/>
    <col min="37" max="37" width="15.25" bestFit="1" customWidth="1"/>
    <col min="38" max="38" width="18.33203125" customWidth="1"/>
    <col min="39" max="39" width="19.5" bestFit="1" customWidth="1"/>
    <col min="40" max="40" width="19.33203125" bestFit="1" customWidth="1"/>
  </cols>
  <sheetData>
    <row r="1" spans="1:15" x14ac:dyDescent="0.3">
      <c r="J1" s="65" t="s">
        <v>758</v>
      </c>
      <c r="K1" s="44" t="s">
        <v>802</v>
      </c>
    </row>
    <row r="2" spans="1:15" ht="14.5" thickBot="1" x14ac:dyDescent="0.35">
      <c r="K2" s="2"/>
    </row>
    <row r="3" spans="1:15" ht="14.5" thickBot="1" x14ac:dyDescent="0.35">
      <c r="A3" s="1" t="s">
        <v>706</v>
      </c>
      <c r="B3" s="2" t="s">
        <v>774</v>
      </c>
      <c r="C3" s="2" t="s">
        <v>787</v>
      </c>
      <c r="E3" s="2"/>
      <c r="F3" s="2" t="s">
        <v>790</v>
      </c>
      <c r="G3" s="2" t="s">
        <v>789</v>
      </c>
      <c r="H3" s="2" t="s">
        <v>787</v>
      </c>
      <c r="J3" s="44"/>
      <c r="K3" s="44" t="s">
        <v>761</v>
      </c>
      <c r="L3" s="44" t="s">
        <v>762</v>
      </c>
      <c r="M3" s="44" t="s">
        <v>763</v>
      </c>
      <c r="N3" s="44" t="s">
        <v>764</v>
      </c>
      <c r="O3" s="44" t="s">
        <v>721</v>
      </c>
    </row>
    <row r="4" spans="1:15" x14ac:dyDescent="0.3">
      <c r="A4" s="4" t="s">
        <v>707</v>
      </c>
      <c r="B4" s="5">
        <v>64</v>
      </c>
      <c r="C4" s="27">
        <v>14842.769999999966</v>
      </c>
      <c r="E4" s="4" t="s">
        <v>707</v>
      </c>
      <c r="F4" s="5">
        <v>64</v>
      </c>
      <c r="G4" s="6">
        <v>6.1975308641975309</v>
      </c>
      <c r="H4" s="27">
        <v>14842.769999999966</v>
      </c>
      <c r="J4" s="60" t="s">
        <v>793</v>
      </c>
      <c r="K4" s="52">
        <v>33278.129999999997</v>
      </c>
      <c r="L4" s="55">
        <v>33391.619999999995</v>
      </c>
      <c r="M4" s="55">
        <v>30043.350000000006</v>
      </c>
      <c r="N4" s="55">
        <v>23647.279999999999</v>
      </c>
      <c r="O4" s="61">
        <v>120360.37999999999</v>
      </c>
    </row>
    <row r="5" spans="1:15" x14ac:dyDescent="0.3">
      <c r="A5" s="4" t="s">
        <v>709</v>
      </c>
      <c r="B5" s="5">
        <v>79</v>
      </c>
      <c r="C5" s="27">
        <v>10497.239999999978</v>
      </c>
      <c r="E5" s="4" t="s">
        <v>709</v>
      </c>
      <c r="F5" s="5">
        <v>79</v>
      </c>
      <c r="G5" s="6">
        <v>4.3974895397489542</v>
      </c>
      <c r="H5" s="27">
        <v>10497.239999999978</v>
      </c>
      <c r="J5" s="60" t="s">
        <v>794</v>
      </c>
      <c r="K5" s="53">
        <v>1331.1251999999997</v>
      </c>
      <c r="L5" s="56">
        <v>1335.6648000000005</v>
      </c>
      <c r="M5" s="56">
        <v>1201.7340000000002</v>
      </c>
      <c r="N5" s="56">
        <v>945.89120000000014</v>
      </c>
      <c r="O5" s="62">
        <v>4814.4151999999995</v>
      </c>
    </row>
    <row r="6" spans="1:15" x14ac:dyDescent="0.3">
      <c r="A6" s="4" t="s">
        <v>711</v>
      </c>
      <c r="B6" s="5">
        <v>56</v>
      </c>
      <c r="C6" s="27">
        <v>7348.8399999999883</v>
      </c>
      <c r="E6" s="4" t="s">
        <v>711</v>
      </c>
      <c r="F6" s="5">
        <v>56</v>
      </c>
      <c r="G6" s="6">
        <v>4.1860465116279073</v>
      </c>
      <c r="H6" s="27">
        <v>7348.8399999999883</v>
      </c>
      <c r="J6" s="60" t="s">
        <v>799</v>
      </c>
      <c r="K6" s="53">
        <v>4.2857142857142856</v>
      </c>
      <c r="L6" s="56">
        <v>4.2857142857142856</v>
      </c>
      <c r="M6" s="56">
        <v>4.25</v>
      </c>
      <c r="N6" s="56">
        <v>3.3636363636363638</v>
      </c>
      <c r="O6" s="62">
        <v>4.0828025477707008</v>
      </c>
    </row>
    <row r="7" spans="1:15" x14ac:dyDescent="0.3">
      <c r="A7" s="4" t="s">
        <v>713</v>
      </c>
      <c r="B7" s="5">
        <v>58</v>
      </c>
      <c r="C7" s="27">
        <v>7077.3499999999913</v>
      </c>
      <c r="E7" s="4" t="s">
        <v>713</v>
      </c>
      <c r="F7" s="5">
        <v>58</v>
      </c>
      <c r="G7" s="6">
        <v>3.4864864864864864</v>
      </c>
      <c r="H7" s="27">
        <v>7077.3499999999913</v>
      </c>
      <c r="J7" s="60" t="s">
        <v>801</v>
      </c>
      <c r="K7" s="53">
        <v>-0.7142857142857143</v>
      </c>
      <c r="L7" s="56">
        <v>-0.7142857142857143</v>
      </c>
      <c r="M7" s="56">
        <v>-0.75</v>
      </c>
      <c r="N7" s="56">
        <v>-0.63636363636363635</v>
      </c>
      <c r="O7" s="62">
        <v>-0.70700636942675155</v>
      </c>
    </row>
    <row r="8" spans="1:15" x14ac:dyDescent="0.3">
      <c r="A8" s="4" t="s">
        <v>718</v>
      </c>
      <c r="B8" s="5">
        <v>13</v>
      </c>
      <c r="C8" s="27">
        <v>4831.8199999999988</v>
      </c>
      <c r="E8" s="4" t="s">
        <v>718</v>
      </c>
      <c r="F8" s="5">
        <v>13</v>
      </c>
      <c r="G8" s="6">
        <v>5.615384615384615</v>
      </c>
      <c r="H8" s="27">
        <v>4831.8199999999988</v>
      </c>
      <c r="J8" s="60" t="s">
        <v>800</v>
      </c>
      <c r="K8" s="53">
        <v>5</v>
      </c>
      <c r="L8" s="56">
        <v>5</v>
      </c>
      <c r="M8" s="56">
        <v>5</v>
      </c>
      <c r="N8" s="56">
        <v>4</v>
      </c>
      <c r="O8" s="62">
        <v>4.7898089171974521</v>
      </c>
    </row>
    <row r="9" spans="1:15" x14ac:dyDescent="0.3">
      <c r="A9" s="4" t="s">
        <v>714</v>
      </c>
      <c r="B9" s="5">
        <v>29</v>
      </c>
      <c r="C9" s="27">
        <v>3983.6699999999987</v>
      </c>
      <c r="E9" s="4" t="s">
        <v>714</v>
      </c>
      <c r="F9" s="5">
        <v>29</v>
      </c>
      <c r="G9" s="6">
        <v>3.5063291139240507</v>
      </c>
      <c r="H9" s="27">
        <v>3983.6699999999987</v>
      </c>
    </row>
    <row r="10" spans="1:15" ht="14.5" thickBot="1" x14ac:dyDescent="0.35">
      <c r="A10" s="4" t="s">
        <v>715</v>
      </c>
      <c r="B10" s="5">
        <v>25</v>
      </c>
      <c r="C10" s="27">
        <v>3411.0200000000013</v>
      </c>
      <c r="E10" s="4" t="s">
        <v>715</v>
      </c>
      <c r="F10" s="5">
        <v>25</v>
      </c>
      <c r="G10" s="6">
        <v>3.7352941176470589</v>
      </c>
      <c r="H10" s="27">
        <v>3411.0200000000013</v>
      </c>
    </row>
    <row r="11" spans="1:15" ht="14.5" thickBot="1" x14ac:dyDescent="0.35">
      <c r="A11" s="4" t="s">
        <v>716</v>
      </c>
      <c r="B11" s="5">
        <v>18</v>
      </c>
      <c r="C11" s="27">
        <v>1867.0100000000002</v>
      </c>
      <c r="E11" s="4" t="s">
        <v>716</v>
      </c>
      <c r="F11" s="5">
        <v>18</v>
      </c>
      <c r="G11" s="6">
        <v>2.8</v>
      </c>
      <c r="H11" s="27">
        <v>1867.0100000000002</v>
      </c>
      <c r="J11" s="45"/>
      <c r="K11" s="46" t="s">
        <v>761</v>
      </c>
      <c r="L11" s="46" t="s">
        <v>762</v>
      </c>
      <c r="M11" s="46" t="s">
        <v>763</v>
      </c>
      <c r="N11" s="46" t="s">
        <v>764</v>
      </c>
      <c r="O11" s="47" t="s">
        <v>721</v>
      </c>
    </row>
    <row r="12" spans="1:15" x14ac:dyDescent="0.3">
      <c r="A12" s="4" t="s">
        <v>717</v>
      </c>
      <c r="B12" s="5">
        <v>3</v>
      </c>
      <c r="C12" s="27">
        <v>960.94999999999993</v>
      </c>
      <c r="E12" s="4" t="s">
        <v>717</v>
      </c>
      <c r="F12" s="5">
        <v>3</v>
      </c>
      <c r="G12" s="6">
        <v>5.5714285714285712</v>
      </c>
      <c r="H12" s="27">
        <v>960.94999999999993</v>
      </c>
      <c r="J12" s="48" t="s">
        <v>793</v>
      </c>
      <c r="K12" s="54">
        <v>33278.129999999997</v>
      </c>
      <c r="L12" s="57">
        <v>33391.619999999995</v>
      </c>
      <c r="M12" s="57">
        <v>30043.350000000006</v>
      </c>
      <c r="N12" s="57">
        <v>23647.279999999999</v>
      </c>
      <c r="O12" s="63">
        <v>120360.38</v>
      </c>
    </row>
    <row r="13" spans="1:15" x14ac:dyDescent="0.3">
      <c r="A13" s="4" t="s">
        <v>710</v>
      </c>
      <c r="B13" s="5">
        <v>4</v>
      </c>
      <c r="C13" s="27">
        <v>568.62</v>
      </c>
      <c r="E13" s="4" t="s">
        <v>710</v>
      </c>
      <c r="F13" s="5">
        <v>4</v>
      </c>
      <c r="G13" s="6">
        <v>4.833333333333333</v>
      </c>
      <c r="H13" s="27">
        <v>568.62</v>
      </c>
      <c r="J13" s="48" t="s">
        <v>794</v>
      </c>
      <c r="K13" s="58">
        <v>1331.1251999999997</v>
      </c>
      <c r="L13" s="59">
        <v>1335.6648000000005</v>
      </c>
      <c r="M13" s="59">
        <v>1201.7340000000002</v>
      </c>
      <c r="N13" s="59">
        <v>945.89120000000014</v>
      </c>
      <c r="O13" s="64">
        <v>4814.4151999999995</v>
      </c>
    </row>
    <row r="14" spans="1:15" x14ac:dyDescent="0.3">
      <c r="A14" s="4" t="s">
        <v>708</v>
      </c>
      <c r="B14" s="5">
        <v>3</v>
      </c>
      <c r="C14" s="27">
        <v>101.99999999999997</v>
      </c>
      <c r="E14" s="4" t="s">
        <v>708</v>
      </c>
      <c r="F14" s="5">
        <v>3</v>
      </c>
      <c r="G14" s="6">
        <v>6.7</v>
      </c>
      <c r="H14" s="27">
        <v>101.99999999999997</v>
      </c>
      <c r="J14" s="48" t="s">
        <v>804</v>
      </c>
      <c r="K14" s="58">
        <f>VLOOKUP(K11,Sheet1!$D$1:$E$5,2,FALSE)</f>
        <v>5</v>
      </c>
      <c r="L14" s="58">
        <f>VLOOKUP(L11,Sheet1!$D$1:$E$5,2,FALSE)</f>
        <v>5</v>
      </c>
      <c r="M14" s="58">
        <f>VLOOKUP(M11,Sheet1!$D$1:$E$5,2,FALSE)</f>
        <v>5</v>
      </c>
      <c r="N14" s="58">
        <f>VLOOKUP(N11,Sheet1!$D$1:$E$5,2,FALSE)</f>
        <v>4</v>
      </c>
      <c r="O14" s="64">
        <f>SUM(K14:N14)</f>
        <v>19</v>
      </c>
    </row>
    <row r="15" spans="1:15" x14ac:dyDescent="0.3">
      <c r="A15" s="4" t="s">
        <v>712</v>
      </c>
      <c r="B15" s="5">
        <v>1</v>
      </c>
      <c r="C15" s="27">
        <v>25.5</v>
      </c>
      <c r="E15" s="4" t="s">
        <v>712</v>
      </c>
      <c r="F15" s="5">
        <v>1</v>
      </c>
      <c r="G15" s="6">
        <v>5</v>
      </c>
      <c r="H15" s="27">
        <v>25.5</v>
      </c>
      <c r="J15" s="48" t="s">
        <v>803</v>
      </c>
      <c r="K15" s="58">
        <f>(K13/K14)/12</f>
        <v>22.185419999999993</v>
      </c>
      <c r="L15" s="58">
        <f t="shared" ref="L15:O15" si="0">(L13/L14)/12</f>
        <v>22.261080000000007</v>
      </c>
      <c r="M15" s="58">
        <f t="shared" si="0"/>
        <v>20.028900000000004</v>
      </c>
      <c r="N15" s="58">
        <f t="shared" si="0"/>
        <v>19.706066666666668</v>
      </c>
      <c r="O15" s="64">
        <f t="shared" si="0"/>
        <v>21.115856140350875</v>
      </c>
    </row>
    <row r="16" spans="1:15" x14ac:dyDescent="0.3">
      <c r="A16" s="4" t="s">
        <v>721</v>
      </c>
      <c r="B16" s="5">
        <v>353</v>
      </c>
      <c r="C16" s="27">
        <v>55516.789999999921</v>
      </c>
      <c r="E16" s="4" t="s">
        <v>721</v>
      </c>
      <c r="F16" s="5">
        <v>353</v>
      </c>
      <c r="G16" s="6">
        <v>4.7200674536256324</v>
      </c>
      <c r="H16" s="27">
        <v>55516.790000000408</v>
      </c>
      <c r="J16" s="48" t="s">
        <v>805</v>
      </c>
      <c r="K16" s="54">
        <f>(K12/K14)</f>
        <v>6655.6259999999993</v>
      </c>
      <c r="L16" s="54">
        <f t="shared" ref="L16:O16" si="1">(L12/L14)</f>
        <v>6678.3239999999987</v>
      </c>
      <c r="M16" s="54">
        <f t="shared" si="1"/>
        <v>6008.670000000001</v>
      </c>
      <c r="N16" s="54">
        <f t="shared" si="1"/>
        <v>5911.82</v>
      </c>
      <c r="O16" s="54">
        <f t="shared" si="1"/>
        <v>6334.7568421052638</v>
      </c>
    </row>
    <row r="17" spans="15:15" x14ac:dyDescent="0.3">
      <c r="O17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87"/>
  <sheetViews>
    <sheetView topLeftCell="A1131" workbookViewId="0">
      <selection activeCell="A3" sqref="A3"/>
    </sheetView>
  </sheetViews>
  <sheetFormatPr defaultRowHeight="11.5" x14ac:dyDescent="0.25"/>
  <cols>
    <col min="1" max="1" width="16.5" style="2" bestFit="1" customWidth="1"/>
    <col min="2" max="2" width="20" style="2" bestFit="1" customWidth="1"/>
    <col min="3" max="3" width="12.1640625" style="2" bestFit="1" customWidth="1"/>
    <col min="4" max="4" width="9.33203125" style="2" bestFit="1" customWidth="1"/>
    <col min="5" max="5" width="14.25" style="8" bestFit="1" customWidth="1"/>
    <col min="6" max="6" width="13.75" style="3" bestFit="1" customWidth="1"/>
    <col min="7" max="7" width="6.9140625" style="2" bestFit="1" customWidth="1"/>
    <col min="8" max="8" width="7.83203125" style="2" bestFit="1" customWidth="1"/>
    <col min="9" max="9" width="23.5" style="2" bestFit="1" customWidth="1"/>
    <col min="10" max="16384" width="8.6640625" style="2"/>
  </cols>
  <sheetData>
    <row r="1" spans="1:9" x14ac:dyDescent="0.25">
      <c r="A1" s="2" t="s">
        <v>780</v>
      </c>
      <c r="B1" s="2" t="s">
        <v>781</v>
      </c>
      <c r="C1" s="2" t="s">
        <v>782</v>
      </c>
      <c r="D1" s="2" t="s">
        <v>783</v>
      </c>
      <c r="E1" s="8" t="s">
        <v>719</v>
      </c>
      <c r="F1" s="3" t="s">
        <v>720</v>
      </c>
      <c r="G1" s="2" t="s">
        <v>773</v>
      </c>
      <c r="H1" s="26" t="s">
        <v>784</v>
      </c>
      <c r="I1" s="2" t="s">
        <v>788</v>
      </c>
    </row>
    <row r="2" spans="1:9" x14ac:dyDescent="0.25">
      <c r="A2" s="2" t="s">
        <v>702</v>
      </c>
      <c r="B2" s="2" t="s">
        <v>703</v>
      </c>
      <c r="C2" s="2" t="s">
        <v>718</v>
      </c>
      <c r="D2" s="2">
        <v>94027</v>
      </c>
      <c r="E2" s="8">
        <v>305.89999999999998</v>
      </c>
      <c r="F2" s="3">
        <v>42461</v>
      </c>
      <c r="G2" s="2">
        <f>1</f>
        <v>1</v>
      </c>
      <c r="H2" s="26">
        <f>IF(SUMPRODUCT(($A$2:$A2=A2)*($B$2:$B2=B2))&gt;1,0,1)</f>
        <v>1</v>
      </c>
      <c r="I2" s="2">
        <f>COUNTIFS(customer_data[[#All],[customer_name]],customer_data[[#This Row],[customer_name]],customer_data[[#All],[city]],customer_data[[#This Row],[city]])</f>
        <v>3</v>
      </c>
    </row>
    <row r="3" spans="1:9" x14ac:dyDescent="0.25">
      <c r="A3" s="2" t="s">
        <v>702</v>
      </c>
      <c r="B3" s="2" t="s">
        <v>703</v>
      </c>
      <c r="C3" s="2" t="s">
        <v>718</v>
      </c>
      <c r="D3" s="2">
        <v>94027</v>
      </c>
      <c r="E3" s="8">
        <v>305.89999999999998</v>
      </c>
      <c r="F3" s="3">
        <v>42491</v>
      </c>
      <c r="G3" s="2">
        <f>1</f>
        <v>1</v>
      </c>
      <c r="H3" s="26">
        <f>IF(SUMPRODUCT(($A$2:$A3=A3)*($B$2:$B3=B3))&gt;1,0,1)</f>
        <v>0</v>
      </c>
      <c r="I3" s="2">
        <f>COUNTIFS(customer_data[[#All],[customer_name]],customer_data[[#This Row],[customer_name]],customer_data[[#All],[city]],customer_data[[#This Row],[city]])</f>
        <v>3</v>
      </c>
    </row>
    <row r="4" spans="1:9" x14ac:dyDescent="0.25">
      <c r="A4" s="2" t="s">
        <v>702</v>
      </c>
      <c r="B4" s="2" t="s">
        <v>703</v>
      </c>
      <c r="C4" s="2" t="s">
        <v>718</v>
      </c>
      <c r="D4" s="2">
        <v>94027</v>
      </c>
      <c r="E4" s="8">
        <v>305.89999999999998</v>
      </c>
      <c r="F4" s="3">
        <v>42522</v>
      </c>
      <c r="G4" s="2">
        <f>1</f>
        <v>1</v>
      </c>
      <c r="H4" s="26">
        <f>IF(SUMPRODUCT(($A$2:$A4=A4)*($B$2:$B4=B4))&gt;1,0,1)</f>
        <v>0</v>
      </c>
      <c r="I4" s="2">
        <f>COUNTIFS(customer_data[[#All],[customer_name]],customer_data[[#This Row],[customer_name]],customer_data[[#All],[city]],customer_data[[#This Row],[city]])</f>
        <v>3</v>
      </c>
    </row>
    <row r="5" spans="1:9" x14ac:dyDescent="0.25">
      <c r="A5" s="2" t="s">
        <v>644</v>
      </c>
      <c r="B5" s="2" t="s">
        <v>645</v>
      </c>
      <c r="C5" s="2" t="s">
        <v>718</v>
      </c>
      <c r="D5" s="2">
        <v>94027</v>
      </c>
      <c r="E5" s="8">
        <v>76.48</v>
      </c>
      <c r="F5" s="3">
        <v>42430</v>
      </c>
      <c r="G5" s="2">
        <f>1</f>
        <v>1</v>
      </c>
      <c r="H5" s="26">
        <f>IF(SUMPRODUCT(($A$2:$A5=A5)*($B$2:$B5=B5))&gt;1,0,1)</f>
        <v>1</v>
      </c>
      <c r="I5" s="2">
        <f>COUNTIFS(customer_data[[#All],[customer_name]],customer_data[[#This Row],[customer_name]],customer_data[[#All],[city]],customer_data[[#This Row],[city]])</f>
        <v>5</v>
      </c>
    </row>
    <row r="6" spans="1:9" x14ac:dyDescent="0.25">
      <c r="A6" s="2" t="s">
        <v>644</v>
      </c>
      <c r="B6" s="2" t="s">
        <v>645</v>
      </c>
      <c r="C6" s="2" t="s">
        <v>718</v>
      </c>
      <c r="D6" s="2">
        <v>94027</v>
      </c>
      <c r="E6" s="8">
        <v>76.48</v>
      </c>
      <c r="F6" s="3">
        <v>42461</v>
      </c>
      <c r="G6" s="2">
        <f>1</f>
        <v>1</v>
      </c>
      <c r="H6" s="26">
        <f>IF(SUMPRODUCT(($A$2:$A6=A6)*($B$2:$B6=B6))&gt;1,0,1)</f>
        <v>0</v>
      </c>
      <c r="I6" s="2">
        <f>COUNTIFS(customer_data[[#All],[customer_name]],customer_data[[#This Row],[customer_name]],customer_data[[#All],[city]],customer_data[[#This Row],[city]])</f>
        <v>5</v>
      </c>
    </row>
    <row r="7" spans="1:9" x14ac:dyDescent="0.25">
      <c r="A7" s="2" t="s">
        <v>644</v>
      </c>
      <c r="B7" s="2" t="s">
        <v>645</v>
      </c>
      <c r="C7" s="2" t="s">
        <v>718</v>
      </c>
      <c r="D7" s="2">
        <v>94027</v>
      </c>
      <c r="E7" s="8">
        <v>76.48</v>
      </c>
      <c r="F7" s="3">
        <v>42491</v>
      </c>
      <c r="G7" s="2">
        <f>1</f>
        <v>1</v>
      </c>
      <c r="H7" s="26">
        <f>IF(SUMPRODUCT(($A$2:$A7=A7)*($B$2:$B7=B7))&gt;1,0,1)</f>
        <v>0</v>
      </c>
      <c r="I7" s="2">
        <f>COUNTIFS(customer_data[[#All],[customer_name]],customer_data[[#This Row],[customer_name]],customer_data[[#All],[city]],customer_data[[#This Row],[city]])</f>
        <v>5</v>
      </c>
    </row>
    <row r="8" spans="1:9" x14ac:dyDescent="0.25">
      <c r="A8" s="2" t="s">
        <v>644</v>
      </c>
      <c r="B8" s="2" t="s">
        <v>645</v>
      </c>
      <c r="C8" s="2" t="s">
        <v>718</v>
      </c>
      <c r="D8" s="2">
        <v>94027</v>
      </c>
      <c r="E8" s="8">
        <v>76.48</v>
      </c>
      <c r="F8" s="3">
        <v>42522</v>
      </c>
      <c r="G8" s="2">
        <f>1</f>
        <v>1</v>
      </c>
      <c r="H8" s="26">
        <f>IF(SUMPRODUCT(($A$2:$A8=A8)*($B$2:$B8=B8))&gt;1,0,1)</f>
        <v>0</v>
      </c>
      <c r="I8" s="2">
        <f>COUNTIFS(customer_data[[#All],[customer_name]],customer_data[[#This Row],[customer_name]],customer_data[[#All],[city]],customer_data[[#This Row],[city]])</f>
        <v>5</v>
      </c>
    </row>
    <row r="9" spans="1:9" x14ac:dyDescent="0.25">
      <c r="A9" s="2" t="s">
        <v>644</v>
      </c>
      <c r="B9" s="2" t="s">
        <v>645</v>
      </c>
      <c r="C9" s="2" t="s">
        <v>718</v>
      </c>
      <c r="D9" s="2">
        <v>94027</v>
      </c>
      <c r="E9" s="8">
        <v>76.48</v>
      </c>
      <c r="F9" s="3">
        <v>42552</v>
      </c>
      <c r="G9" s="2">
        <f>1</f>
        <v>1</v>
      </c>
      <c r="H9" s="26">
        <f>IF(SUMPRODUCT(($A$2:$A9=A9)*($B$2:$B9=B9))&gt;1,0,1)</f>
        <v>0</v>
      </c>
      <c r="I9" s="2">
        <f>COUNTIFS(customer_data[[#All],[customer_name]],customer_data[[#This Row],[customer_name]],customer_data[[#All],[city]],customer_data[[#This Row],[city]])</f>
        <v>5</v>
      </c>
    </row>
    <row r="10" spans="1:9" x14ac:dyDescent="0.25">
      <c r="A10" s="2" t="s">
        <v>688</v>
      </c>
      <c r="B10" s="2" t="s">
        <v>689</v>
      </c>
      <c r="C10" s="2" t="s">
        <v>718</v>
      </c>
      <c r="D10" s="2">
        <v>94027</v>
      </c>
      <c r="E10" s="8">
        <v>118.98</v>
      </c>
      <c r="F10" s="3">
        <v>42401</v>
      </c>
      <c r="G10" s="2">
        <f>1</f>
        <v>1</v>
      </c>
      <c r="H10" s="26">
        <f>IF(SUMPRODUCT(($A$2:$A10=A10)*($B$2:$B10=B10))&gt;1,0,1)</f>
        <v>1</v>
      </c>
      <c r="I10" s="2">
        <f>COUNTIFS(customer_data[[#All],[customer_name]],customer_data[[#This Row],[customer_name]],customer_data[[#All],[city]],customer_data[[#This Row],[city]])</f>
        <v>6</v>
      </c>
    </row>
    <row r="11" spans="1:9" x14ac:dyDescent="0.25">
      <c r="A11" s="2" t="s">
        <v>688</v>
      </c>
      <c r="B11" s="2" t="s">
        <v>689</v>
      </c>
      <c r="C11" s="2" t="s">
        <v>718</v>
      </c>
      <c r="D11" s="2">
        <v>94027</v>
      </c>
      <c r="E11" s="8">
        <v>118.98</v>
      </c>
      <c r="F11" s="3">
        <v>42430</v>
      </c>
      <c r="G11" s="2">
        <f>1</f>
        <v>1</v>
      </c>
      <c r="H11" s="26">
        <f>IF(SUMPRODUCT(($A$2:$A11=A11)*($B$2:$B11=B11))&gt;1,0,1)</f>
        <v>0</v>
      </c>
      <c r="I11" s="2">
        <f>COUNTIFS(customer_data[[#All],[customer_name]],customer_data[[#This Row],[customer_name]],customer_data[[#All],[city]],customer_data[[#This Row],[city]])</f>
        <v>6</v>
      </c>
    </row>
    <row r="12" spans="1:9" x14ac:dyDescent="0.25">
      <c r="A12" s="2" t="s">
        <v>688</v>
      </c>
      <c r="B12" s="2" t="s">
        <v>689</v>
      </c>
      <c r="C12" s="2" t="s">
        <v>718</v>
      </c>
      <c r="D12" s="2">
        <v>94027</v>
      </c>
      <c r="E12" s="8">
        <v>118.98</v>
      </c>
      <c r="F12" s="3">
        <v>42461</v>
      </c>
      <c r="G12" s="2">
        <f>1</f>
        <v>1</v>
      </c>
      <c r="H12" s="26">
        <f>IF(SUMPRODUCT(($A$2:$A12=A12)*($B$2:$B12=B12))&gt;1,0,1)</f>
        <v>0</v>
      </c>
      <c r="I12" s="2">
        <f>COUNTIFS(customer_data[[#All],[customer_name]],customer_data[[#This Row],[customer_name]],customer_data[[#All],[city]],customer_data[[#This Row],[city]])</f>
        <v>6</v>
      </c>
    </row>
    <row r="13" spans="1:9" x14ac:dyDescent="0.25">
      <c r="A13" s="2" t="s">
        <v>688</v>
      </c>
      <c r="B13" s="2" t="s">
        <v>689</v>
      </c>
      <c r="C13" s="2" t="s">
        <v>718</v>
      </c>
      <c r="D13" s="2">
        <v>94027</v>
      </c>
      <c r="E13" s="8">
        <v>118.98</v>
      </c>
      <c r="F13" s="3">
        <v>42491</v>
      </c>
      <c r="G13" s="2">
        <f>1</f>
        <v>1</v>
      </c>
      <c r="H13" s="26">
        <f>IF(SUMPRODUCT(($A$2:$A13=A13)*($B$2:$B13=B13))&gt;1,0,1)</f>
        <v>0</v>
      </c>
      <c r="I13" s="2">
        <f>COUNTIFS(customer_data[[#All],[customer_name]],customer_data[[#This Row],[customer_name]],customer_data[[#All],[city]],customer_data[[#This Row],[city]])</f>
        <v>6</v>
      </c>
    </row>
    <row r="14" spans="1:9" x14ac:dyDescent="0.25">
      <c r="A14" s="2" t="s">
        <v>688</v>
      </c>
      <c r="B14" s="2" t="s">
        <v>689</v>
      </c>
      <c r="C14" s="2" t="s">
        <v>718</v>
      </c>
      <c r="D14" s="2">
        <v>94027</v>
      </c>
      <c r="E14" s="8">
        <v>118.98</v>
      </c>
      <c r="F14" s="3">
        <v>42522</v>
      </c>
      <c r="G14" s="2">
        <f>1</f>
        <v>1</v>
      </c>
      <c r="H14" s="26">
        <f>IF(SUMPRODUCT(($A$2:$A14=A14)*($B$2:$B14=B14))&gt;1,0,1)</f>
        <v>0</v>
      </c>
      <c r="I14" s="2">
        <f>COUNTIFS(customer_data[[#All],[customer_name]],customer_data[[#This Row],[customer_name]],customer_data[[#All],[city]],customer_data[[#This Row],[city]])</f>
        <v>6</v>
      </c>
    </row>
    <row r="15" spans="1:9" x14ac:dyDescent="0.25">
      <c r="A15" s="2" t="s">
        <v>688</v>
      </c>
      <c r="B15" s="2" t="s">
        <v>689</v>
      </c>
      <c r="C15" s="2" t="s">
        <v>718</v>
      </c>
      <c r="D15" s="2">
        <v>94027</v>
      </c>
      <c r="E15" s="8">
        <v>118.98</v>
      </c>
      <c r="F15" s="3">
        <v>42552</v>
      </c>
      <c r="G15" s="2">
        <f>1</f>
        <v>1</v>
      </c>
      <c r="H15" s="26">
        <f>IF(SUMPRODUCT(($A$2:$A15=A15)*($B$2:$B15=B15))&gt;1,0,1)</f>
        <v>0</v>
      </c>
      <c r="I15" s="2">
        <f>COUNTIFS(customer_data[[#All],[customer_name]],customer_data[[#This Row],[customer_name]],customer_data[[#All],[city]],customer_data[[#This Row],[city]])</f>
        <v>6</v>
      </c>
    </row>
    <row r="16" spans="1:9" x14ac:dyDescent="0.25">
      <c r="A16" s="2" t="s">
        <v>686</v>
      </c>
      <c r="B16" s="2" t="s">
        <v>687</v>
      </c>
      <c r="C16" s="2" t="s">
        <v>718</v>
      </c>
      <c r="D16" s="2">
        <v>94027</v>
      </c>
      <c r="E16" s="8">
        <v>118.92</v>
      </c>
      <c r="F16" s="3">
        <v>42370</v>
      </c>
      <c r="G16" s="2">
        <f>1</f>
        <v>1</v>
      </c>
      <c r="H16" s="26">
        <f>IF(SUMPRODUCT(($A$2:$A16=A16)*($B$2:$B16=B16))&gt;1,0,1)</f>
        <v>1</v>
      </c>
      <c r="I16" s="2">
        <f>COUNTIFS(customer_data[[#All],[customer_name]],customer_data[[#This Row],[customer_name]],customer_data[[#All],[city]],customer_data[[#This Row],[city]])</f>
        <v>7</v>
      </c>
    </row>
    <row r="17" spans="1:9" x14ac:dyDescent="0.25">
      <c r="A17" s="2" t="s">
        <v>686</v>
      </c>
      <c r="B17" s="2" t="s">
        <v>687</v>
      </c>
      <c r="C17" s="2" t="s">
        <v>718</v>
      </c>
      <c r="D17" s="2">
        <v>94027</v>
      </c>
      <c r="E17" s="8">
        <v>118.92</v>
      </c>
      <c r="F17" s="3">
        <v>42401</v>
      </c>
      <c r="G17" s="2">
        <f>1</f>
        <v>1</v>
      </c>
      <c r="H17" s="26">
        <f>IF(SUMPRODUCT(($A$2:$A17=A17)*($B$2:$B17=B17))&gt;1,0,1)</f>
        <v>0</v>
      </c>
      <c r="I17" s="2">
        <f>COUNTIFS(customer_data[[#All],[customer_name]],customer_data[[#This Row],[customer_name]],customer_data[[#All],[city]],customer_data[[#This Row],[city]])</f>
        <v>7</v>
      </c>
    </row>
    <row r="18" spans="1:9" x14ac:dyDescent="0.25">
      <c r="A18" s="2" t="s">
        <v>686</v>
      </c>
      <c r="B18" s="2" t="s">
        <v>687</v>
      </c>
      <c r="C18" s="2" t="s">
        <v>718</v>
      </c>
      <c r="D18" s="2">
        <v>94027</v>
      </c>
      <c r="E18" s="8">
        <v>118.92</v>
      </c>
      <c r="F18" s="3">
        <v>42430</v>
      </c>
      <c r="G18" s="2">
        <f>1</f>
        <v>1</v>
      </c>
      <c r="H18" s="26">
        <f>IF(SUMPRODUCT(($A$2:$A18=A18)*($B$2:$B18=B18))&gt;1,0,1)</f>
        <v>0</v>
      </c>
      <c r="I18" s="2">
        <f>COUNTIFS(customer_data[[#All],[customer_name]],customer_data[[#This Row],[customer_name]],customer_data[[#All],[city]],customer_data[[#This Row],[city]])</f>
        <v>7</v>
      </c>
    </row>
    <row r="19" spans="1:9" x14ac:dyDescent="0.25">
      <c r="A19" s="2" t="s">
        <v>686</v>
      </c>
      <c r="B19" s="2" t="s">
        <v>687</v>
      </c>
      <c r="C19" s="2" t="s">
        <v>718</v>
      </c>
      <c r="D19" s="2">
        <v>94027</v>
      </c>
      <c r="E19" s="8">
        <v>118.92</v>
      </c>
      <c r="F19" s="3">
        <v>42461</v>
      </c>
      <c r="G19" s="2">
        <f>1</f>
        <v>1</v>
      </c>
      <c r="H19" s="26">
        <f>IF(SUMPRODUCT(($A$2:$A19=A19)*($B$2:$B19=B19))&gt;1,0,1)</f>
        <v>0</v>
      </c>
      <c r="I19" s="2">
        <f>COUNTIFS(customer_data[[#All],[customer_name]],customer_data[[#This Row],[customer_name]],customer_data[[#All],[city]],customer_data[[#This Row],[city]])</f>
        <v>7</v>
      </c>
    </row>
    <row r="20" spans="1:9" x14ac:dyDescent="0.25">
      <c r="A20" s="2" t="s">
        <v>686</v>
      </c>
      <c r="B20" s="2" t="s">
        <v>687</v>
      </c>
      <c r="C20" s="2" t="s">
        <v>718</v>
      </c>
      <c r="D20" s="2">
        <v>94027</v>
      </c>
      <c r="E20" s="8">
        <v>118.92</v>
      </c>
      <c r="F20" s="3">
        <v>42491</v>
      </c>
      <c r="G20" s="2">
        <f>1</f>
        <v>1</v>
      </c>
      <c r="H20" s="26">
        <f>IF(SUMPRODUCT(($A$2:$A20=A20)*($B$2:$B20=B20))&gt;1,0,1)</f>
        <v>0</v>
      </c>
      <c r="I20" s="2">
        <f>COUNTIFS(customer_data[[#All],[customer_name]],customer_data[[#This Row],[customer_name]],customer_data[[#All],[city]],customer_data[[#This Row],[city]])</f>
        <v>7</v>
      </c>
    </row>
    <row r="21" spans="1:9" x14ac:dyDescent="0.25">
      <c r="A21" s="2" t="s">
        <v>686</v>
      </c>
      <c r="B21" s="2" t="s">
        <v>687</v>
      </c>
      <c r="C21" s="2" t="s">
        <v>718</v>
      </c>
      <c r="D21" s="2">
        <v>94027</v>
      </c>
      <c r="E21" s="8">
        <v>118.92</v>
      </c>
      <c r="F21" s="3">
        <v>42522</v>
      </c>
      <c r="G21" s="2">
        <f>1</f>
        <v>1</v>
      </c>
      <c r="H21" s="26">
        <f>IF(SUMPRODUCT(($A$2:$A21=A21)*($B$2:$B21=B21))&gt;1,0,1)</f>
        <v>0</v>
      </c>
      <c r="I21" s="2">
        <f>COUNTIFS(customer_data[[#All],[customer_name]],customer_data[[#This Row],[customer_name]],customer_data[[#All],[city]],customer_data[[#This Row],[city]])</f>
        <v>7</v>
      </c>
    </row>
    <row r="22" spans="1:9" x14ac:dyDescent="0.25">
      <c r="A22" s="2" t="s">
        <v>686</v>
      </c>
      <c r="B22" s="2" t="s">
        <v>687</v>
      </c>
      <c r="C22" s="2" t="s">
        <v>718</v>
      </c>
      <c r="D22" s="2">
        <v>94027</v>
      </c>
      <c r="E22" s="8">
        <v>118.92</v>
      </c>
      <c r="F22" s="3">
        <v>42552</v>
      </c>
      <c r="G22" s="2">
        <f>1</f>
        <v>1</v>
      </c>
      <c r="H22" s="26">
        <f>IF(SUMPRODUCT(($A$2:$A22=A22)*($B$2:$B22=B22))&gt;1,0,1)</f>
        <v>0</v>
      </c>
      <c r="I22" s="2">
        <f>COUNTIFS(customer_data[[#All],[customer_name]],customer_data[[#This Row],[customer_name]],customer_data[[#All],[city]],customer_data[[#This Row],[city]])</f>
        <v>7</v>
      </c>
    </row>
    <row r="23" spans="1:9" x14ac:dyDescent="0.25">
      <c r="A23" s="2" t="s">
        <v>696</v>
      </c>
      <c r="B23" s="2" t="s">
        <v>697</v>
      </c>
      <c r="C23" s="2" t="s">
        <v>718</v>
      </c>
      <c r="D23" s="2">
        <v>94027</v>
      </c>
      <c r="E23" s="8">
        <v>11.9</v>
      </c>
      <c r="F23" s="3">
        <v>42430</v>
      </c>
      <c r="G23" s="2">
        <f>1</f>
        <v>1</v>
      </c>
      <c r="H23" s="26">
        <f>IF(SUMPRODUCT(($A$2:$A23=A23)*($B$2:$B23=B23))&gt;1,0,1)</f>
        <v>1</v>
      </c>
      <c r="I23" s="2">
        <f>COUNTIFS(customer_data[[#All],[customer_name]],customer_data[[#This Row],[customer_name]],customer_data[[#All],[city]],customer_data[[#This Row],[city]])</f>
        <v>5</v>
      </c>
    </row>
    <row r="24" spans="1:9" x14ac:dyDescent="0.25">
      <c r="A24" s="2" t="s">
        <v>696</v>
      </c>
      <c r="B24" s="2" t="s">
        <v>697</v>
      </c>
      <c r="C24" s="2" t="s">
        <v>718</v>
      </c>
      <c r="D24" s="2">
        <v>94027</v>
      </c>
      <c r="E24" s="8">
        <v>11.9</v>
      </c>
      <c r="F24" s="3">
        <v>42461</v>
      </c>
      <c r="G24" s="2">
        <f>1</f>
        <v>1</v>
      </c>
      <c r="H24" s="26">
        <f>IF(SUMPRODUCT(($A$2:$A24=A24)*($B$2:$B24=B24))&gt;1,0,1)</f>
        <v>0</v>
      </c>
      <c r="I24" s="2">
        <f>COUNTIFS(customer_data[[#All],[customer_name]],customer_data[[#This Row],[customer_name]],customer_data[[#All],[city]],customer_data[[#This Row],[city]])</f>
        <v>5</v>
      </c>
    </row>
    <row r="25" spans="1:9" x14ac:dyDescent="0.25">
      <c r="A25" s="2" t="s">
        <v>696</v>
      </c>
      <c r="B25" s="2" t="s">
        <v>697</v>
      </c>
      <c r="C25" s="2" t="s">
        <v>718</v>
      </c>
      <c r="D25" s="2">
        <v>94027</v>
      </c>
      <c r="E25" s="8">
        <v>11.9</v>
      </c>
      <c r="F25" s="3">
        <v>42491</v>
      </c>
      <c r="G25" s="2">
        <f>1</f>
        <v>1</v>
      </c>
      <c r="H25" s="26">
        <f>IF(SUMPRODUCT(($A$2:$A25=A25)*($B$2:$B25=B25))&gt;1,0,1)</f>
        <v>0</v>
      </c>
      <c r="I25" s="2">
        <f>COUNTIFS(customer_data[[#All],[customer_name]],customer_data[[#This Row],[customer_name]],customer_data[[#All],[city]],customer_data[[#This Row],[city]])</f>
        <v>5</v>
      </c>
    </row>
    <row r="26" spans="1:9" x14ac:dyDescent="0.25">
      <c r="A26" s="2" t="s">
        <v>696</v>
      </c>
      <c r="B26" s="2" t="s">
        <v>697</v>
      </c>
      <c r="C26" s="2" t="s">
        <v>718</v>
      </c>
      <c r="D26" s="2">
        <v>94027</v>
      </c>
      <c r="E26" s="8">
        <v>11.9</v>
      </c>
      <c r="F26" s="3">
        <v>42522</v>
      </c>
      <c r="G26" s="2">
        <f>1</f>
        <v>1</v>
      </c>
      <c r="H26" s="26">
        <f>IF(SUMPRODUCT(($A$2:$A26=A26)*($B$2:$B26=B26))&gt;1,0,1)</f>
        <v>0</v>
      </c>
      <c r="I26" s="2">
        <f>COUNTIFS(customer_data[[#All],[customer_name]],customer_data[[#This Row],[customer_name]],customer_data[[#All],[city]],customer_data[[#This Row],[city]])</f>
        <v>5</v>
      </c>
    </row>
    <row r="27" spans="1:9" x14ac:dyDescent="0.25">
      <c r="A27" s="2" t="s">
        <v>696</v>
      </c>
      <c r="B27" s="2" t="s">
        <v>697</v>
      </c>
      <c r="C27" s="2" t="s">
        <v>718</v>
      </c>
      <c r="D27" s="2">
        <v>94027</v>
      </c>
      <c r="E27" s="8">
        <v>11.9</v>
      </c>
      <c r="F27" s="3">
        <v>42552</v>
      </c>
      <c r="G27" s="2">
        <f>1</f>
        <v>1</v>
      </c>
      <c r="H27" s="26">
        <f>IF(SUMPRODUCT(($A$2:$A27=A27)*($B$2:$B27=B27))&gt;1,0,1)</f>
        <v>0</v>
      </c>
      <c r="I27" s="2">
        <f>COUNTIFS(customer_data[[#All],[customer_name]],customer_data[[#This Row],[customer_name]],customer_data[[#All],[city]],customer_data[[#This Row],[city]])</f>
        <v>5</v>
      </c>
    </row>
    <row r="28" spans="1:9" x14ac:dyDescent="0.25">
      <c r="A28" s="2" t="s">
        <v>662</v>
      </c>
      <c r="B28" s="2" t="s">
        <v>663</v>
      </c>
      <c r="C28" s="2" t="s">
        <v>718</v>
      </c>
      <c r="D28" s="2">
        <v>94027</v>
      </c>
      <c r="E28" s="8">
        <v>8.5</v>
      </c>
      <c r="F28" s="3">
        <v>42370</v>
      </c>
      <c r="G28" s="2">
        <f>1</f>
        <v>1</v>
      </c>
      <c r="H28" s="26">
        <f>IF(SUMPRODUCT(($A$2:$A28=A28)*($B$2:$B28=B28))&gt;1,0,1)</f>
        <v>1</v>
      </c>
      <c r="I28" s="2">
        <f>COUNTIFS(customer_data[[#All],[customer_name]],customer_data[[#This Row],[customer_name]],customer_data[[#All],[city]],customer_data[[#This Row],[city]])</f>
        <v>7</v>
      </c>
    </row>
    <row r="29" spans="1:9" x14ac:dyDescent="0.25">
      <c r="A29" s="2" t="s">
        <v>662</v>
      </c>
      <c r="B29" s="2" t="s">
        <v>663</v>
      </c>
      <c r="C29" s="2" t="s">
        <v>718</v>
      </c>
      <c r="D29" s="2">
        <v>94027</v>
      </c>
      <c r="E29" s="8">
        <v>8.5</v>
      </c>
      <c r="F29" s="3">
        <v>42401</v>
      </c>
      <c r="G29" s="2">
        <f>1</f>
        <v>1</v>
      </c>
      <c r="H29" s="26">
        <f>IF(SUMPRODUCT(($A$2:$A29=A29)*($B$2:$B29=B29))&gt;1,0,1)</f>
        <v>0</v>
      </c>
      <c r="I29" s="2">
        <f>COUNTIFS(customer_data[[#All],[customer_name]],customer_data[[#This Row],[customer_name]],customer_data[[#All],[city]],customer_data[[#This Row],[city]])</f>
        <v>7</v>
      </c>
    </row>
    <row r="30" spans="1:9" x14ac:dyDescent="0.25">
      <c r="A30" s="2" t="s">
        <v>662</v>
      </c>
      <c r="B30" s="2" t="s">
        <v>663</v>
      </c>
      <c r="C30" s="2" t="s">
        <v>718</v>
      </c>
      <c r="D30" s="2">
        <v>94027</v>
      </c>
      <c r="E30" s="8">
        <v>8.5</v>
      </c>
      <c r="F30" s="3">
        <v>42430</v>
      </c>
      <c r="G30" s="2">
        <f>1</f>
        <v>1</v>
      </c>
      <c r="H30" s="26">
        <f>IF(SUMPRODUCT(($A$2:$A30=A30)*($B$2:$B30=B30))&gt;1,0,1)</f>
        <v>0</v>
      </c>
      <c r="I30" s="2">
        <f>COUNTIFS(customer_data[[#All],[customer_name]],customer_data[[#This Row],[customer_name]],customer_data[[#All],[city]],customer_data[[#This Row],[city]])</f>
        <v>7</v>
      </c>
    </row>
    <row r="31" spans="1:9" x14ac:dyDescent="0.25">
      <c r="A31" s="2" t="s">
        <v>662</v>
      </c>
      <c r="B31" s="2" t="s">
        <v>663</v>
      </c>
      <c r="C31" s="2" t="s">
        <v>718</v>
      </c>
      <c r="D31" s="2">
        <v>94027</v>
      </c>
      <c r="E31" s="8">
        <v>8.5</v>
      </c>
      <c r="F31" s="3">
        <v>42461</v>
      </c>
      <c r="G31" s="2">
        <f>1</f>
        <v>1</v>
      </c>
      <c r="H31" s="26">
        <f>IF(SUMPRODUCT(($A$2:$A31=A31)*($B$2:$B31=B31))&gt;1,0,1)</f>
        <v>0</v>
      </c>
      <c r="I31" s="2">
        <f>COUNTIFS(customer_data[[#All],[customer_name]],customer_data[[#This Row],[customer_name]],customer_data[[#All],[city]],customer_data[[#This Row],[city]])</f>
        <v>7</v>
      </c>
    </row>
    <row r="32" spans="1:9" x14ac:dyDescent="0.25">
      <c r="A32" s="2" t="s">
        <v>662</v>
      </c>
      <c r="B32" s="2" t="s">
        <v>663</v>
      </c>
      <c r="C32" s="2" t="s">
        <v>718</v>
      </c>
      <c r="D32" s="2">
        <v>94027</v>
      </c>
      <c r="E32" s="8">
        <v>8.5</v>
      </c>
      <c r="F32" s="3">
        <v>42491</v>
      </c>
      <c r="G32" s="2">
        <f>1</f>
        <v>1</v>
      </c>
      <c r="H32" s="26">
        <f>IF(SUMPRODUCT(($A$2:$A32=A32)*($B$2:$B32=B32))&gt;1,0,1)</f>
        <v>0</v>
      </c>
      <c r="I32" s="2">
        <f>COUNTIFS(customer_data[[#All],[customer_name]],customer_data[[#This Row],[customer_name]],customer_data[[#All],[city]],customer_data[[#This Row],[city]])</f>
        <v>7</v>
      </c>
    </row>
    <row r="33" spans="1:9" x14ac:dyDescent="0.25">
      <c r="A33" s="2" t="s">
        <v>662</v>
      </c>
      <c r="B33" s="2" t="s">
        <v>663</v>
      </c>
      <c r="C33" s="2" t="s">
        <v>718</v>
      </c>
      <c r="D33" s="2">
        <v>94027</v>
      </c>
      <c r="E33" s="8">
        <v>8.5</v>
      </c>
      <c r="F33" s="3">
        <v>42522</v>
      </c>
      <c r="G33" s="2">
        <f>1</f>
        <v>1</v>
      </c>
      <c r="H33" s="26">
        <f>IF(SUMPRODUCT(($A$2:$A33=A33)*($B$2:$B33=B33))&gt;1,0,1)</f>
        <v>0</v>
      </c>
      <c r="I33" s="2">
        <f>COUNTIFS(customer_data[[#All],[customer_name]],customer_data[[#This Row],[customer_name]],customer_data[[#All],[city]],customer_data[[#This Row],[city]])</f>
        <v>7</v>
      </c>
    </row>
    <row r="34" spans="1:9" x14ac:dyDescent="0.25">
      <c r="A34" s="2" t="s">
        <v>662</v>
      </c>
      <c r="B34" s="2" t="s">
        <v>663</v>
      </c>
      <c r="C34" s="2" t="s">
        <v>718</v>
      </c>
      <c r="D34" s="2">
        <v>94027</v>
      </c>
      <c r="E34" s="8">
        <v>8.5</v>
      </c>
      <c r="F34" s="3">
        <v>42552</v>
      </c>
      <c r="G34" s="2">
        <f>1</f>
        <v>1</v>
      </c>
      <c r="H34" s="26">
        <f>IF(SUMPRODUCT(($A$2:$A34=A34)*($B$2:$B34=B34))&gt;1,0,1)</f>
        <v>0</v>
      </c>
      <c r="I34" s="2">
        <f>COUNTIFS(customer_data[[#All],[customer_name]],customer_data[[#This Row],[customer_name]],customer_data[[#All],[city]],customer_data[[#This Row],[city]])</f>
        <v>7</v>
      </c>
    </row>
    <row r="35" spans="1:9" x14ac:dyDescent="0.25">
      <c r="A35" s="2" t="s">
        <v>534</v>
      </c>
      <c r="B35" s="2" t="s">
        <v>535</v>
      </c>
      <c r="C35" s="2" t="s">
        <v>718</v>
      </c>
      <c r="D35" s="2">
        <v>94027</v>
      </c>
      <c r="E35" s="8">
        <v>11.9</v>
      </c>
      <c r="F35" s="3">
        <v>42461</v>
      </c>
      <c r="G35" s="2">
        <f>1</f>
        <v>1</v>
      </c>
      <c r="H35" s="26">
        <f>IF(SUMPRODUCT(($A$2:$A35=A35)*($B$2:$B35=B35))&gt;1,0,1)</f>
        <v>1</v>
      </c>
      <c r="I35" s="2">
        <f>COUNTIFS(customer_data[[#All],[customer_name]],customer_data[[#This Row],[customer_name]],customer_data[[#All],[city]],customer_data[[#This Row],[city]])</f>
        <v>4</v>
      </c>
    </row>
    <row r="36" spans="1:9" x14ac:dyDescent="0.25">
      <c r="A36" s="2" t="s">
        <v>534</v>
      </c>
      <c r="B36" s="2" t="s">
        <v>535</v>
      </c>
      <c r="C36" s="2" t="s">
        <v>718</v>
      </c>
      <c r="D36" s="2">
        <v>94027</v>
      </c>
      <c r="E36" s="8">
        <v>3.4</v>
      </c>
      <c r="F36" s="3">
        <v>42491</v>
      </c>
      <c r="G36" s="2">
        <f>1</f>
        <v>1</v>
      </c>
      <c r="H36" s="26">
        <f>IF(SUMPRODUCT(($A$2:$A36=A36)*($B$2:$B36=B36))&gt;1,0,1)</f>
        <v>0</v>
      </c>
      <c r="I36" s="2">
        <f>COUNTIFS(customer_data[[#All],[customer_name]],customer_data[[#This Row],[customer_name]],customer_data[[#All],[city]],customer_data[[#This Row],[city]])</f>
        <v>4</v>
      </c>
    </row>
    <row r="37" spans="1:9" x14ac:dyDescent="0.25">
      <c r="A37" s="2" t="s">
        <v>534</v>
      </c>
      <c r="B37" s="2" t="s">
        <v>535</v>
      </c>
      <c r="C37" s="2" t="s">
        <v>718</v>
      </c>
      <c r="D37" s="2">
        <v>94027</v>
      </c>
      <c r="E37" s="8">
        <v>3.4</v>
      </c>
      <c r="F37" s="3">
        <v>42522</v>
      </c>
      <c r="G37" s="2">
        <f>1</f>
        <v>1</v>
      </c>
      <c r="H37" s="26">
        <f>IF(SUMPRODUCT(($A$2:$A37=A37)*($B$2:$B37=B37))&gt;1,0,1)</f>
        <v>0</v>
      </c>
      <c r="I37" s="2">
        <f>COUNTIFS(customer_data[[#All],[customer_name]],customer_data[[#This Row],[customer_name]],customer_data[[#All],[city]],customer_data[[#This Row],[city]])</f>
        <v>4</v>
      </c>
    </row>
    <row r="38" spans="1:9" x14ac:dyDescent="0.25">
      <c r="A38" s="2" t="s">
        <v>534</v>
      </c>
      <c r="B38" s="2" t="s">
        <v>535</v>
      </c>
      <c r="C38" s="2" t="s">
        <v>718</v>
      </c>
      <c r="D38" s="2">
        <v>94027</v>
      </c>
      <c r="E38" s="8">
        <v>3.4</v>
      </c>
      <c r="F38" s="3">
        <v>42552</v>
      </c>
      <c r="G38" s="2">
        <f>1</f>
        <v>1</v>
      </c>
      <c r="H38" s="26">
        <f>IF(SUMPRODUCT(($A$2:$A38=A38)*($B$2:$B38=B38))&gt;1,0,1)</f>
        <v>0</v>
      </c>
      <c r="I38" s="2">
        <f>COUNTIFS(customer_data[[#All],[customer_name]],customer_data[[#This Row],[customer_name]],customer_data[[#All],[city]],customer_data[[#This Row],[city]])</f>
        <v>4</v>
      </c>
    </row>
    <row r="39" spans="1:9" x14ac:dyDescent="0.25">
      <c r="A39" s="2" t="s">
        <v>668</v>
      </c>
      <c r="B39" s="2" t="s">
        <v>669</v>
      </c>
      <c r="C39" s="2" t="s">
        <v>718</v>
      </c>
      <c r="D39" s="2">
        <v>94027</v>
      </c>
      <c r="E39" s="8">
        <v>98.58</v>
      </c>
      <c r="F39" s="3">
        <v>42370</v>
      </c>
      <c r="G39" s="2">
        <f>1</f>
        <v>1</v>
      </c>
      <c r="H39" s="26">
        <f>IF(SUMPRODUCT(($A$2:$A39=A39)*($B$2:$B39=B39))&gt;1,0,1)</f>
        <v>1</v>
      </c>
      <c r="I39" s="2">
        <f>COUNTIFS(customer_data[[#All],[customer_name]],customer_data[[#This Row],[customer_name]],customer_data[[#All],[city]],customer_data[[#This Row],[city]])</f>
        <v>7</v>
      </c>
    </row>
    <row r="40" spans="1:9" x14ac:dyDescent="0.25">
      <c r="A40" s="2" t="s">
        <v>668</v>
      </c>
      <c r="B40" s="2" t="s">
        <v>669</v>
      </c>
      <c r="C40" s="2" t="s">
        <v>718</v>
      </c>
      <c r="D40" s="2">
        <v>94027</v>
      </c>
      <c r="E40" s="8">
        <v>98.58</v>
      </c>
      <c r="F40" s="3">
        <v>42401</v>
      </c>
      <c r="G40" s="2">
        <f>1</f>
        <v>1</v>
      </c>
      <c r="H40" s="26">
        <f>IF(SUMPRODUCT(($A$2:$A40=A40)*($B$2:$B40=B40))&gt;1,0,1)</f>
        <v>0</v>
      </c>
      <c r="I40" s="2">
        <f>COUNTIFS(customer_data[[#All],[customer_name]],customer_data[[#This Row],[customer_name]],customer_data[[#All],[city]],customer_data[[#This Row],[city]])</f>
        <v>7</v>
      </c>
    </row>
    <row r="41" spans="1:9" x14ac:dyDescent="0.25">
      <c r="A41" s="2" t="s">
        <v>668</v>
      </c>
      <c r="B41" s="2" t="s">
        <v>669</v>
      </c>
      <c r="C41" s="2" t="s">
        <v>718</v>
      </c>
      <c r="D41" s="2">
        <v>94027</v>
      </c>
      <c r="E41" s="8">
        <v>98.58</v>
      </c>
      <c r="F41" s="3">
        <v>42430</v>
      </c>
      <c r="G41" s="2">
        <f>1</f>
        <v>1</v>
      </c>
      <c r="H41" s="26">
        <f>IF(SUMPRODUCT(($A$2:$A41=A41)*($B$2:$B41=B41))&gt;1,0,1)</f>
        <v>0</v>
      </c>
      <c r="I41" s="2">
        <f>COUNTIFS(customer_data[[#All],[customer_name]],customer_data[[#This Row],[customer_name]],customer_data[[#All],[city]],customer_data[[#This Row],[city]])</f>
        <v>7</v>
      </c>
    </row>
    <row r="42" spans="1:9" x14ac:dyDescent="0.25">
      <c r="A42" s="2" t="s">
        <v>668</v>
      </c>
      <c r="B42" s="2" t="s">
        <v>669</v>
      </c>
      <c r="C42" s="2" t="s">
        <v>718</v>
      </c>
      <c r="D42" s="2">
        <v>94027</v>
      </c>
      <c r="E42" s="8">
        <v>98.58</v>
      </c>
      <c r="F42" s="3">
        <v>42461</v>
      </c>
      <c r="G42" s="2">
        <f>1</f>
        <v>1</v>
      </c>
      <c r="H42" s="26">
        <f>IF(SUMPRODUCT(($A$2:$A42=A42)*($B$2:$B42=B42))&gt;1,0,1)</f>
        <v>0</v>
      </c>
      <c r="I42" s="2">
        <f>COUNTIFS(customer_data[[#All],[customer_name]],customer_data[[#This Row],[customer_name]],customer_data[[#All],[city]],customer_data[[#This Row],[city]])</f>
        <v>7</v>
      </c>
    </row>
    <row r="43" spans="1:9" x14ac:dyDescent="0.25">
      <c r="A43" s="2" t="s">
        <v>668</v>
      </c>
      <c r="B43" s="2" t="s">
        <v>669</v>
      </c>
      <c r="C43" s="2" t="s">
        <v>718</v>
      </c>
      <c r="D43" s="2">
        <v>94027</v>
      </c>
      <c r="E43" s="8">
        <v>98.58</v>
      </c>
      <c r="F43" s="3">
        <v>42491</v>
      </c>
      <c r="G43" s="2">
        <f>1</f>
        <v>1</v>
      </c>
      <c r="H43" s="26">
        <f>IF(SUMPRODUCT(($A$2:$A43=A43)*($B$2:$B43=B43))&gt;1,0,1)</f>
        <v>0</v>
      </c>
      <c r="I43" s="2">
        <f>COUNTIFS(customer_data[[#All],[customer_name]],customer_data[[#This Row],[customer_name]],customer_data[[#All],[city]],customer_data[[#This Row],[city]])</f>
        <v>7</v>
      </c>
    </row>
    <row r="44" spans="1:9" x14ac:dyDescent="0.25">
      <c r="A44" s="2" t="s">
        <v>668</v>
      </c>
      <c r="B44" s="2" t="s">
        <v>669</v>
      </c>
      <c r="C44" s="2" t="s">
        <v>718</v>
      </c>
      <c r="D44" s="2">
        <v>94027</v>
      </c>
      <c r="E44" s="8">
        <v>98.58</v>
      </c>
      <c r="F44" s="3">
        <v>42522</v>
      </c>
      <c r="G44" s="2">
        <f>1</f>
        <v>1</v>
      </c>
      <c r="H44" s="26">
        <f>IF(SUMPRODUCT(($A$2:$A44=A44)*($B$2:$B44=B44))&gt;1,0,1)</f>
        <v>0</v>
      </c>
      <c r="I44" s="2">
        <f>COUNTIFS(customer_data[[#All],[customer_name]],customer_data[[#This Row],[customer_name]],customer_data[[#All],[city]],customer_data[[#This Row],[city]])</f>
        <v>7</v>
      </c>
    </row>
    <row r="45" spans="1:9" x14ac:dyDescent="0.25">
      <c r="A45" s="2" t="s">
        <v>668</v>
      </c>
      <c r="B45" s="2" t="s">
        <v>669</v>
      </c>
      <c r="C45" s="2" t="s">
        <v>718</v>
      </c>
      <c r="D45" s="2">
        <v>94027</v>
      </c>
      <c r="E45" s="8">
        <v>98.58</v>
      </c>
      <c r="F45" s="3">
        <v>42552</v>
      </c>
      <c r="G45" s="2">
        <f>1</f>
        <v>1</v>
      </c>
      <c r="H45" s="26">
        <f>IF(SUMPRODUCT(($A$2:$A45=A45)*($B$2:$B45=B45))&gt;1,0,1)</f>
        <v>0</v>
      </c>
      <c r="I45" s="2">
        <f>COUNTIFS(customer_data[[#All],[customer_name]],customer_data[[#This Row],[customer_name]],customer_data[[#All],[city]],customer_data[[#This Row],[city]])</f>
        <v>7</v>
      </c>
    </row>
    <row r="46" spans="1:9" x14ac:dyDescent="0.25">
      <c r="A46" s="2" t="s">
        <v>692</v>
      </c>
      <c r="B46" s="2" t="s">
        <v>693</v>
      </c>
      <c r="C46" s="2" t="s">
        <v>718</v>
      </c>
      <c r="D46" s="2">
        <v>94027</v>
      </c>
      <c r="E46" s="8">
        <v>11.9</v>
      </c>
      <c r="F46" s="3">
        <v>42430</v>
      </c>
      <c r="G46" s="2">
        <f>1</f>
        <v>1</v>
      </c>
      <c r="H46" s="26">
        <f>IF(SUMPRODUCT(($A$2:$A46=A46)*($B$2:$B46=B46))&gt;1,0,1)</f>
        <v>1</v>
      </c>
      <c r="I46" s="2">
        <f>COUNTIFS(customer_data[[#All],[customer_name]],customer_data[[#This Row],[customer_name]],customer_data[[#All],[city]],customer_data[[#This Row],[city]])</f>
        <v>5</v>
      </c>
    </row>
    <row r="47" spans="1:9" x14ac:dyDescent="0.25">
      <c r="A47" s="2" t="s">
        <v>692</v>
      </c>
      <c r="B47" s="2" t="s">
        <v>693</v>
      </c>
      <c r="C47" s="2" t="s">
        <v>718</v>
      </c>
      <c r="D47" s="2">
        <v>94027</v>
      </c>
      <c r="E47" s="8">
        <v>11.9</v>
      </c>
      <c r="F47" s="3">
        <v>42461</v>
      </c>
      <c r="G47" s="2">
        <f>1</f>
        <v>1</v>
      </c>
      <c r="H47" s="26">
        <f>IF(SUMPRODUCT(($A$2:$A47=A47)*($B$2:$B47=B47))&gt;1,0,1)</f>
        <v>0</v>
      </c>
      <c r="I47" s="2">
        <f>COUNTIFS(customer_data[[#All],[customer_name]],customer_data[[#This Row],[customer_name]],customer_data[[#All],[city]],customer_data[[#This Row],[city]])</f>
        <v>5</v>
      </c>
    </row>
    <row r="48" spans="1:9" x14ac:dyDescent="0.25">
      <c r="A48" s="2" t="s">
        <v>692</v>
      </c>
      <c r="B48" s="2" t="s">
        <v>693</v>
      </c>
      <c r="C48" s="2" t="s">
        <v>718</v>
      </c>
      <c r="D48" s="2">
        <v>94027</v>
      </c>
      <c r="E48" s="8">
        <v>11.9</v>
      </c>
      <c r="F48" s="3">
        <v>42491</v>
      </c>
      <c r="G48" s="2">
        <f>1</f>
        <v>1</v>
      </c>
      <c r="H48" s="26">
        <f>IF(SUMPRODUCT(($A$2:$A48=A48)*($B$2:$B48=B48))&gt;1,0,1)</f>
        <v>0</v>
      </c>
      <c r="I48" s="2">
        <f>COUNTIFS(customer_data[[#All],[customer_name]],customer_data[[#This Row],[customer_name]],customer_data[[#All],[city]],customer_data[[#This Row],[city]])</f>
        <v>5</v>
      </c>
    </row>
    <row r="49" spans="1:9" x14ac:dyDescent="0.25">
      <c r="A49" s="2" t="s">
        <v>692</v>
      </c>
      <c r="B49" s="2" t="s">
        <v>693</v>
      </c>
      <c r="C49" s="2" t="s">
        <v>718</v>
      </c>
      <c r="D49" s="2">
        <v>94027</v>
      </c>
      <c r="E49" s="8">
        <v>11.9</v>
      </c>
      <c r="F49" s="3">
        <v>42522</v>
      </c>
      <c r="G49" s="2">
        <f>1</f>
        <v>1</v>
      </c>
      <c r="H49" s="26">
        <f>IF(SUMPRODUCT(($A$2:$A49=A49)*($B$2:$B49=B49))&gt;1,0,1)</f>
        <v>0</v>
      </c>
      <c r="I49" s="2">
        <f>COUNTIFS(customer_data[[#All],[customer_name]],customer_data[[#This Row],[customer_name]],customer_data[[#All],[city]],customer_data[[#This Row],[city]])</f>
        <v>5</v>
      </c>
    </row>
    <row r="50" spans="1:9" x14ac:dyDescent="0.25">
      <c r="A50" s="2" t="s">
        <v>692</v>
      </c>
      <c r="B50" s="2" t="s">
        <v>693</v>
      </c>
      <c r="C50" s="2" t="s">
        <v>718</v>
      </c>
      <c r="D50" s="2">
        <v>94027</v>
      </c>
      <c r="E50" s="8">
        <v>11.9</v>
      </c>
      <c r="F50" s="3">
        <v>42552</v>
      </c>
      <c r="G50" s="2">
        <f>1</f>
        <v>1</v>
      </c>
      <c r="H50" s="26">
        <f>IF(SUMPRODUCT(($A$2:$A50=A50)*($B$2:$B50=B50))&gt;1,0,1)</f>
        <v>0</v>
      </c>
      <c r="I50" s="2">
        <f>COUNTIFS(customer_data[[#All],[customer_name]],customer_data[[#This Row],[customer_name]],customer_data[[#All],[city]],customer_data[[#This Row],[city]])</f>
        <v>5</v>
      </c>
    </row>
    <row r="51" spans="1:9" x14ac:dyDescent="0.25">
      <c r="A51" s="2" t="s">
        <v>22</v>
      </c>
      <c r="B51" s="2" t="s">
        <v>23</v>
      </c>
      <c r="C51" s="2" t="s">
        <v>718</v>
      </c>
      <c r="D51" s="2">
        <v>94027</v>
      </c>
      <c r="E51" s="8">
        <v>3.4</v>
      </c>
      <c r="F51" s="3">
        <v>42552</v>
      </c>
      <c r="G51" s="2">
        <f>1</f>
        <v>1</v>
      </c>
      <c r="H51" s="26">
        <f>IF(SUMPRODUCT(($A$2:$A51=A51)*($B$2:$B51=B51))&gt;1,0,1)</f>
        <v>1</v>
      </c>
      <c r="I51" s="2">
        <f>COUNTIFS(customer_data[[#All],[customer_name]],customer_data[[#This Row],[customer_name]],customer_data[[#All],[city]],customer_data[[#This Row],[city]])</f>
        <v>1</v>
      </c>
    </row>
    <row r="52" spans="1:9" x14ac:dyDescent="0.25">
      <c r="A52" s="2" t="s">
        <v>690</v>
      </c>
      <c r="B52" s="2" t="s">
        <v>691</v>
      </c>
      <c r="C52" s="2" t="s">
        <v>718</v>
      </c>
      <c r="D52" s="2">
        <v>94027</v>
      </c>
      <c r="E52" s="8">
        <v>118.98</v>
      </c>
      <c r="F52" s="3">
        <v>42491</v>
      </c>
      <c r="G52" s="2">
        <f>1</f>
        <v>1</v>
      </c>
      <c r="H52" s="26">
        <f>IF(SUMPRODUCT(($A$2:$A52=A52)*($B$2:$B52=B52))&gt;1,0,1)</f>
        <v>1</v>
      </c>
      <c r="I52" s="2">
        <f>COUNTIFS(customer_data[[#All],[customer_name]],customer_data[[#This Row],[customer_name]],customer_data[[#All],[city]],customer_data[[#This Row],[city]])</f>
        <v>3</v>
      </c>
    </row>
    <row r="53" spans="1:9" x14ac:dyDescent="0.25">
      <c r="A53" s="2" t="s">
        <v>690</v>
      </c>
      <c r="B53" s="2" t="s">
        <v>691</v>
      </c>
      <c r="C53" s="2" t="s">
        <v>718</v>
      </c>
      <c r="D53" s="2">
        <v>94027</v>
      </c>
      <c r="E53" s="8">
        <v>118.98</v>
      </c>
      <c r="F53" s="3">
        <v>42522</v>
      </c>
      <c r="G53" s="2">
        <f>1</f>
        <v>1</v>
      </c>
      <c r="H53" s="26">
        <f>IF(SUMPRODUCT(($A$2:$A53=A53)*($B$2:$B53=B53))&gt;1,0,1)</f>
        <v>0</v>
      </c>
      <c r="I53" s="2">
        <f>COUNTIFS(customer_data[[#All],[customer_name]],customer_data[[#This Row],[customer_name]],customer_data[[#All],[city]],customer_data[[#This Row],[city]])</f>
        <v>3</v>
      </c>
    </row>
    <row r="54" spans="1:9" x14ac:dyDescent="0.25">
      <c r="A54" s="2" t="s">
        <v>690</v>
      </c>
      <c r="B54" s="2" t="s">
        <v>691</v>
      </c>
      <c r="C54" s="2" t="s">
        <v>718</v>
      </c>
      <c r="D54" s="2">
        <v>94027</v>
      </c>
      <c r="E54" s="8">
        <v>118.98</v>
      </c>
      <c r="F54" s="3">
        <v>42552</v>
      </c>
      <c r="G54" s="2">
        <f>1</f>
        <v>1</v>
      </c>
      <c r="H54" s="26">
        <f>IF(SUMPRODUCT(($A$2:$A54=A54)*($B$2:$B54=B54))&gt;1,0,1)</f>
        <v>0</v>
      </c>
      <c r="I54" s="2">
        <f>COUNTIFS(customer_data[[#All],[customer_name]],customer_data[[#This Row],[customer_name]],customer_data[[#All],[city]],customer_data[[#This Row],[city]])</f>
        <v>3</v>
      </c>
    </row>
    <row r="55" spans="1:9" x14ac:dyDescent="0.25">
      <c r="A55" s="2" t="s">
        <v>694</v>
      </c>
      <c r="B55" s="2" t="s">
        <v>695</v>
      </c>
      <c r="C55" s="2" t="s">
        <v>718</v>
      </c>
      <c r="D55" s="2">
        <v>94027</v>
      </c>
      <c r="E55" s="8">
        <v>11.9</v>
      </c>
      <c r="F55" s="3">
        <v>42401</v>
      </c>
      <c r="G55" s="2">
        <f>1</f>
        <v>1</v>
      </c>
      <c r="H55" s="26">
        <f>IF(SUMPRODUCT(($A$2:$A55=A55)*($B$2:$B55=B55))&gt;1,0,1)</f>
        <v>1</v>
      </c>
      <c r="I55" s="2">
        <f>COUNTIFS(customer_data[[#All],[customer_name]],customer_data[[#This Row],[customer_name]],customer_data[[#All],[city]],customer_data[[#This Row],[city]])</f>
        <v>6</v>
      </c>
    </row>
    <row r="56" spans="1:9" x14ac:dyDescent="0.25">
      <c r="A56" s="2" t="s">
        <v>694</v>
      </c>
      <c r="B56" s="2" t="s">
        <v>695</v>
      </c>
      <c r="C56" s="2" t="s">
        <v>718</v>
      </c>
      <c r="D56" s="2">
        <v>94027</v>
      </c>
      <c r="E56" s="8">
        <v>11.9</v>
      </c>
      <c r="F56" s="3">
        <v>42430</v>
      </c>
      <c r="G56" s="2">
        <f>1</f>
        <v>1</v>
      </c>
      <c r="H56" s="26">
        <f>IF(SUMPRODUCT(($A$2:$A56=A56)*($B$2:$B56=B56))&gt;1,0,1)</f>
        <v>0</v>
      </c>
      <c r="I56" s="2">
        <f>COUNTIFS(customer_data[[#All],[customer_name]],customer_data[[#This Row],[customer_name]],customer_data[[#All],[city]],customer_data[[#This Row],[city]])</f>
        <v>6</v>
      </c>
    </row>
    <row r="57" spans="1:9" x14ac:dyDescent="0.25">
      <c r="A57" s="2" t="s">
        <v>694</v>
      </c>
      <c r="B57" s="2" t="s">
        <v>695</v>
      </c>
      <c r="C57" s="2" t="s">
        <v>718</v>
      </c>
      <c r="D57" s="2">
        <v>94027</v>
      </c>
      <c r="E57" s="8">
        <v>11.9</v>
      </c>
      <c r="F57" s="3">
        <v>42461</v>
      </c>
      <c r="G57" s="2">
        <f>1</f>
        <v>1</v>
      </c>
      <c r="H57" s="26">
        <f>IF(SUMPRODUCT(($A$2:$A57=A57)*($B$2:$B57=B57))&gt;1,0,1)</f>
        <v>0</v>
      </c>
      <c r="I57" s="2">
        <f>COUNTIFS(customer_data[[#All],[customer_name]],customer_data[[#This Row],[customer_name]],customer_data[[#All],[city]],customer_data[[#This Row],[city]])</f>
        <v>6</v>
      </c>
    </row>
    <row r="58" spans="1:9" x14ac:dyDescent="0.25">
      <c r="A58" s="2" t="s">
        <v>694</v>
      </c>
      <c r="B58" s="2" t="s">
        <v>695</v>
      </c>
      <c r="C58" s="2" t="s">
        <v>718</v>
      </c>
      <c r="D58" s="2">
        <v>94027</v>
      </c>
      <c r="E58" s="8">
        <v>11.9</v>
      </c>
      <c r="F58" s="3">
        <v>42491</v>
      </c>
      <c r="G58" s="2">
        <f>1</f>
        <v>1</v>
      </c>
      <c r="H58" s="26">
        <f>IF(SUMPRODUCT(($A$2:$A58=A58)*($B$2:$B58=B58))&gt;1,0,1)</f>
        <v>0</v>
      </c>
      <c r="I58" s="2">
        <f>COUNTIFS(customer_data[[#All],[customer_name]],customer_data[[#This Row],[customer_name]],customer_data[[#All],[city]],customer_data[[#This Row],[city]])</f>
        <v>6</v>
      </c>
    </row>
    <row r="59" spans="1:9" x14ac:dyDescent="0.25">
      <c r="A59" s="2" t="s">
        <v>694</v>
      </c>
      <c r="B59" s="2" t="s">
        <v>695</v>
      </c>
      <c r="C59" s="2" t="s">
        <v>718</v>
      </c>
      <c r="D59" s="2">
        <v>94027</v>
      </c>
      <c r="E59" s="8">
        <v>11.9</v>
      </c>
      <c r="F59" s="3">
        <v>42522</v>
      </c>
      <c r="G59" s="2">
        <f>1</f>
        <v>1</v>
      </c>
      <c r="H59" s="26">
        <f>IF(SUMPRODUCT(($A$2:$A59=A59)*($B$2:$B59=B59))&gt;1,0,1)</f>
        <v>0</v>
      </c>
      <c r="I59" s="2">
        <f>COUNTIFS(customer_data[[#All],[customer_name]],customer_data[[#This Row],[customer_name]],customer_data[[#All],[city]],customer_data[[#This Row],[city]])</f>
        <v>6</v>
      </c>
    </row>
    <row r="60" spans="1:9" x14ac:dyDescent="0.25">
      <c r="A60" s="2" t="s">
        <v>694</v>
      </c>
      <c r="B60" s="2" t="s">
        <v>695</v>
      </c>
      <c r="C60" s="2" t="s">
        <v>718</v>
      </c>
      <c r="D60" s="2">
        <v>94027</v>
      </c>
      <c r="E60" s="8">
        <v>11.9</v>
      </c>
      <c r="F60" s="3">
        <v>42552</v>
      </c>
      <c r="G60" s="2">
        <f>1</f>
        <v>1</v>
      </c>
      <c r="H60" s="26">
        <f>IF(SUMPRODUCT(($A$2:$A60=A60)*($B$2:$B60=B60))&gt;1,0,1)</f>
        <v>0</v>
      </c>
      <c r="I60" s="2">
        <f>COUNTIFS(customer_data[[#All],[customer_name]],customer_data[[#This Row],[customer_name]],customer_data[[#All],[city]],customer_data[[#This Row],[city]])</f>
        <v>6</v>
      </c>
    </row>
    <row r="61" spans="1:9" x14ac:dyDescent="0.25">
      <c r="A61" s="2" t="s">
        <v>680</v>
      </c>
      <c r="B61" s="2" t="s">
        <v>681</v>
      </c>
      <c r="C61" s="2" t="s">
        <v>718</v>
      </c>
      <c r="D61" s="2">
        <v>94027</v>
      </c>
      <c r="E61" s="8">
        <v>110.5</v>
      </c>
      <c r="F61" s="3">
        <v>42401</v>
      </c>
      <c r="G61" s="2">
        <f>1</f>
        <v>1</v>
      </c>
      <c r="H61" s="26">
        <f>IF(SUMPRODUCT(($A$2:$A61=A61)*($B$2:$B61=B61))&gt;1,0,1)</f>
        <v>1</v>
      </c>
      <c r="I61" s="2">
        <f>COUNTIFS(customer_data[[#All],[customer_name]],customer_data[[#This Row],[customer_name]],customer_data[[#All],[city]],customer_data[[#This Row],[city]])</f>
        <v>6</v>
      </c>
    </row>
    <row r="62" spans="1:9" x14ac:dyDescent="0.25">
      <c r="A62" s="2" t="s">
        <v>680</v>
      </c>
      <c r="B62" s="2" t="s">
        <v>681</v>
      </c>
      <c r="C62" s="2" t="s">
        <v>718</v>
      </c>
      <c r="D62" s="2">
        <v>94027</v>
      </c>
      <c r="E62" s="8">
        <v>110.5</v>
      </c>
      <c r="F62" s="3">
        <v>42430</v>
      </c>
      <c r="G62" s="2">
        <f>1</f>
        <v>1</v>
      </c>
      <c r="H62" s="26">
        <f>IF(SUMPRODUCT(($A$2:$A62=A62)*($B$2:$B62=B62))&gt;1,0,1)</f>
        <v>0</v>
      </c>
      <c r="I62" s="2">
        <f>COUNTIFS(customer_data[[#All],[customer_name]],customer_data[[#This Row],[customer_name]],customer_data[[#All],[city]],customer_data[[#This Row],[city]])</f>
        <v>6</v>
      </c>
    </row>
    <row r="63" spans="1:9" x14ac:dyDescent="0.25">
      <c r="A63" s="2" t="s">
        <v>680</v>
      </c>
      <c r="B63" s="2" t="s">
        <v>681</v>
      </c>
      <c r="C63" s="2" t="s">
        <v>718</v>
      </c>
      <c r="D63" s="2">
        <v>94027</v>
      </c>
      <c r="E63" s="8">
        <v>110.5</v>
      </c>
      <c r="F63" s="3">
        <v>42461</v>
      </c>
      <c r="G63" s="2">
        <f>1</f>
        <v>1</v>
      </c>
      <c r="H63" s="26">
        <f>IF(SUMPRODUCT(($A$2:$A63=A63)*($B$2:$B63=B63))&gt;1,0,1)</f>
        <v>0</v>
      </c>
      <c r="I63" s="2">
        <f>COUNTIFS(customer_data[[#All],[customer_name]],customer_data[[#This Row],[customer_name]],customer_data[[#All],[city]],customer_data[[#This Row],[city]])</f>
        <v>6</v>
      </c>
    </row>
    <row r="64" spans="1:9" x14ac:dyDescent="0.25">
      <c r="A64" s="2" t="s">
        <v>680</v>
      </c>
      <c r="B64" s="2" t="s">
        <v>681</v>
      </c>
      <c r="C64" s="2" t="s">
        <v>718</v>
      </c>
      <c r="D64" s="2">
        <v>94027</v>
      </c>
      <c r="E64" s="8">
        <v>110.5</v>
      </c>
      <c r="F64" s="3">
        <v>42491</v>
      </c>
      <c r="G64" s="2">
        <f>1</f>
        <v>1</v>
      </c>
      <c r="H64" s="26">
        <f>IF(SUMPRODUCT(($A$2:$A64=A64)*($B$2:$B64=B64))&gt;1,0,1)</f>
        <v>0</v>
      </c>
      <c r="I64" s="2">
        <f>COUNTIFS(customer_data[[#All],[customer_name]],customer_data[[#This Row],[customer_name]],customer_data[[#All],[city]],customer_data[[#This Row],[city]])</f>
        <v>6</v>
      </c>
    </row>
    <row r="65" spans="1:9" x14ac:dyDescent="0.25">
      <c r="A65" s="2" t="s">
        <v>680</v>
      </c>
      <c r="B65" s="2" t="s">
        <v>681</v>
      </c>
      <c r="C65" s="2" t="s">
        <v>718</v>
      </c>
      <c r="D65" s="2">
        <v>94027</v>
      </c>
      <c r="E65" s="8">
        <v>110.5</v>
      </c>
      <c r="F65" s="3">
        <v>42522</v>
      </c>
      <c r="G65" s="2">
        <f>1</f>
        <v>1</v>
      </c>
      <c r="H65" s="26">
        <f>IF(SUMPRODUCT(($A$2:$A65=A65)*($B$2:$B65=B65))&gt;1,0,1)</f>
        <v>0</v>
      </c>
      <c r="I65" s="2">
        <f>COUNTIFS(customer_data[[#All],[customer_name]],customer_data[[#This Row],[customer_name]],customer_data[[#All],[city]],customer_data[[#This Row],[city]])</f>
        <v>6</v>
      </c>
    </row>
    <row r="66" spans="1:9" x14ac:dyDescent="0.25">
      <c r="A66" s="2" t="s">
        <v>680</v>
      </c>
      <c r="B66" s="2" t="s">
        <v>681</v>
      </c>
      <c r="C66" s="2" t="s">
        <v>718</v>
      </c>
      <c r="D66" s="2">
        <v>94027</v>
      </c>
      <c r="E66" s="8">
        <v>110.5</v>
      </c>
      <c r="F66" s="3">
        <v>42552</v>
      </c>
      <c r="G66" s="2">
        <f>1</f>
        <v>1</v>
      </c>
      <c r="H66" s="26">
        <f>IF(SUMPRODUCT(($A$2:$A66=A66)*($B$2:$B66=B66))&gt;1,0,1)</f>
        <v>0</v>
      </c>
      <c r="I66" s="2">
        <f>COUNTIFS(customer_data[[#All],[customer_name]],customer_data[[#This Row],[customer_name]],customer_data[[#All],[city]],customer_data[[#This Row],[city]])</f>
        <v>6</v>
      </c>
    </row>
    <row r="67" spans="1:9" x14ac:dyDescent="0.25">
      <c r="A67" s="2" t="s">
        <v>6</v>
      </c>
      <c r="B67" s="2" t="s">
        <v>7</v>
      </c>
      <c r="C67" s="2" t="s">
        <v>707</v>
      </c>
      <c r="D67" s="2">
        <v>94003</v>
      </c>
      <c r="E67" s="8">
        <v>24.16</v>
      </c>
      <c r="F67" s="3">
        <v>42552</v>
      </c>
      <c r="G67" s="2">
        <f>1</f>
        <v>1</v>
      </c>
      <c r="H67" s="26">
        <f>IF(SUMPRODUCT(($A$2:$A67=A67)*($B$2:$B67=B67))&gt;1,0,1)</f>
        <v>1</v>
      </c>
      <c r="I67" s="2">
        <f>COUNTIFS(customer_data[[#All],[customer_name]],customer_data[[#This Row],[customer_name]],customer_data[[#All],[city]],customer_data[[#This Row],[city]])</f>
        <v>2</v>
      </c>
    </row>
    <row r="68" spans="1:9" x14ac:dyDescent="0.25">
      <c r="A68" s="2" t="s">
        <v>6</v>
      </c>
      <c r="B68" s="2" t="s">
        <v>7</v>
      </c>
      <c r="C68" s="2" t="s">
        <v>707</v>
      </c>
      <c r="D68" s="2">
        <v>94003</v>
      </c>
      <c r="E68" s="8">
        <v>24.16</v>
      </c>
      <c r="F68" s="10">
        <v>42583</v>
      </c>
      <c r="G68" s="2">
        <f>1</f>
        <v>1</v>
      </c>
      <c r="H68" s="26">
        <f>IF(SUMPRODUCT(($A$2:$A68=A68)*($B$2:$B68=B68))&gt;1,0,1)</f>
        <v>0</v>
      </c>
      <c r="I68" s="2">
        <f>COUNTIFS(customer_data[[#All],[customer_name]],customer_data[[#This Row],[customer_name]],customer_data[[#All],[city]],customer_data[[#This Row],[city]])</f>
        <v>2</v>
      </c>
    </row>
    <row r="69" spans="1:9" x14ac:dyDescent="0.25">
      <c r="A69" s="2" t="s">
        <v>664</v>
      </c>
      <c r="B69" s="2" t="s">
        <v>665</v>
      </c>
      <c r="C69" s="2" t="s">
        <v>707</v>
      </c>
      <c r="D69" s="2">
        <v>94003</v>
      </c>
      <c r="E69" s="8">
        <v>93.47</v>
      </c>
      <c r="F69" s="3">
        <v>42430</v>
      </c>
      <c r="G69" s="2">
        <f>1</f>
        <v>1</v>
      </c>
      <c r="H69" s="26">
        <f>IF(SUMPRODUCT(($A$2:$A69=A69)*($B$2:$B69=B69))&gt;1,0,1)</f>
        <v>1</v>
      </c>
      <c r="I69" s="2">
        <f>COUNTIFS(customer_data[[#All],[customer_name]],customer_data[[#This Row],[customer_name]],customer_data[[#All],[city]],customer_data[[#This Row],[city]])</f>
        <v>2</v>
      </c>
    </row>
    <row r="70" spans="1:9" x14ac:dyDescent="0.25">
      <c r="A70" s="2" t="s">
        <v>664</v>
      </c>
      <c r="B70" s="2" t="s">
        <v>665</v>
      </c>
      <c r="C70" s="2" t="s">
        <v>707</v>
      </c>
      <c r="D70" s="2">
        <v>94003</v>
      </c>
      <c r="E70" s="8">
        <v>93.47</v>
      </c>
      <c r="F70" s="3">
        <v>42461</v>
      </c>
      <c r="G70" s="2">
        <f>1</f>
        <v>1</v>
      </c>
      <c r="H70" s="26">
        <f>IF(SUMPRODUCT(($A$2:$A70=A70)*($B$2:$B70=B70))&gt;1,0,1)</f>
        <v>0</v>
      </c>
      <c r="I70" s="2">
        <f>COUNTIFS(customer_data[[#All],[customer_name]],customer_data[[#This Row],[customer_name]],customer_data[[#All],[city]],customer_data[[#This Row],[city]])</f>
        <v>2</v>
      </c>
    </row>
    <row r="71" spans="1:9" x14ac:dyDescent="0.25">
      <c r="A71" s="2" t="s">
        <v>484</v>
      </c>
      <c r="B71" s="2" t="s">
        <v>485</v>
      </c>
      <c r="C71" s="2" t="s">
        <v>707</v>
      </c>
      <c r="D71" s="2">
        <v>94003</v>
      </c>
      <c r="E71" s="8">
        <v>50.98</v>
      </c>
      <c r="F71" s="10">
        <v>42583</v>
      </c>
      <c r="G71" s="2">
        <f>1</f>
        <v>1</v>
      </c>
      <c r="H71" s="26">
        <f>IF(SUMPRODUCT(($A$2:$A71=A71)*($B$2:$B71=B71))&gt;1,0,1)</f>
        <v>1</v>
      </c>
      <c r="I71" s="2">
        <f>COUNTIFS(customer_data[[#All],[customer_name]],customer_data[[#This Row],[customer_name]],customer_data[[#All],[city]],customer_data[[#This Row],[city]])</f>
        <v>5</v>
      </c>
    </row>
    <row r="72" spans="1:9" x14ac:dyDescent="0.25">
      <c r="A72" s="2" t="s">
        <v>484</v>
      </c>
      <c r="B72" s="2" t="s">
        <v>485</v>
      </c>
      <c r="C72" s="2" t="s">
        <v>707</v>
      </c>
      <c r="D72" s="2">
        <v>94003</v>
      </c>
      <c r="E72" s="8">
        <v>50.98</v>
      </c>
      <c r="F72" s="10">
        <v>42614</v>
      </c>
      <c r="G72" s="2">
        <f>1</f>
        <v>1</v>
      </c>
      <c r="H72" s="26">
        <f>IF(SUMPRODUCT(($A$2:$A72=A72)*($B$2:$B72=B72))&gt;1,0,1)</f>
        <v>0</v>
      </c>
      <c r="I72" s="2">
        <f>COUNTIFS(customer_data[[#All],[customer_name]],customer_data[[#This Row],[customer_name]],customer_data[[#All],[city]],customer_data[[#This Row],[city]])</f>
        <v>5</v>
      </c>
    </row>
    <row r="73" spans="1:9" x14ac:dyDescent="0.25">
      <c r="A73" s="2" t="s">
        <v>484</v>
      </c>
      <c r="B73" s="2" t="s">
        <v>485</v>
      </c>
      <c r="C73" s="2" t="s">
        <v>707</v>
      </c>
      <c r="D73" s="2">
        <v>94003</v>
      </c>
      <c r="E73" s="8">
        <v>50.98</v>
      </c>
      <c r="F73" s="10">
        <v>42644</v>
      </c>
      <c r="G73" s="2">
        <f>1</f>
        <v>1</v>
      </c>
      <c r="H73" s="26">
        <f>IF(SUMPRODUCT(($A$2:$A73=A73)*($B$2:$B73=B73))&gt;1,0,1)</f>
        <v>0</v>
      </c>
      <c r="I73" s="2">
        <f>COUNTIFS(customer_data[[#All],[customer_name]],customer_data[[#This Row],[customer_name]],customer_data[[#All],[city]],customer_data[[#This Row],[city]])</f>
        <v>5</v>
      </c>
    </row>
    <row r="74" spans="1:9" x14ac:dyDescent="0.25">
      <c r="A74" s="2" t="s">
        <v>484</v>
      </c>
      <c r="B74" s="2" t="s">
        <v>485</v>
      </c>
      <c r="C74" s="2" t="s">
        <v>707</v>
      </c>
      <c r="D74" s="2">
        <v>94003</v>
      </c>
      <c r="E74" s="8">
        <v>50.98</v>
      </c>
      <c r="F74" s="10">
        <v>42675</v>
      </c>
      <c r="G74" s="2">
        <f>1</f>
        <v>1</v>
      </c>
      <c r="H74" s="26">
        <f>IF(SUMPRODUCT(($A$2:$A74=A74)*($B$2:$B74=B74))&gt;1,0,1)</f>
        <v>0</v>
      </c>
      <c r="I74" s="2">
        <f>COUNTIFS(customer_data[[#All],[customer_name]],customer_data[[#This Row],[customer_name]],customer_data[[#All],[city]],customer_data[[#This Row],[city]])</f>
        <v>5</v>
      </c>
    </row>
    <row r="75" spans="1:9" x14ac:dyDescent="0.25">
      <c r="A75" s="2" t="s">
        <v>484</v>
      </c>
      <c r="B75" s="2" t="s">
        <v>485</v>
      </c>
      <c r="C75" s="2" t="s">
        <v>707</v>
      </c>
      <c r="D75" s="2">
        <v>94003</v>
      </c>
      <c r="E75" s="8">
        <v>50.98</v>
      </c>
      <c r="F75" s="3">
        <v>42705</v>
      </c>
      <c r="G75" s="2">
        <f>1</f>
        <v>1</v>
      </c>
      <c r="H75" s="26">
        <f>IF(SUMPRODUCT(($A$2:$A75=A75)*($B$2:$B75=B75))&gt;1,0,1)</f>
        <v>0</v>
      </c>
      <c r="I75" s="2">
        <f>COUNTIFS(customer_data[[#All],[customer_name]],customer_data[[#This Row],[customer_name]],customer_data[[#All],[city]],customer_data[[#This Row],[city]])</f>
        <v>5</v>
      </c>
    </row>
    <row r="76" spans="1:9" x14ac:dyDescent="0.25">
      <c r="A76" s="2" t="s">
        <v>586</v>
      </c>
      <c r="B76" s="2" t="s">
        <v>587</v>
      </c>
      <c r="C76" s="2" t="s">
        <v>707</v>
      </c>
      <c r="D76" s="2">
        <v>94003</v>
      </c>
      <c r="E76" s="8">
        <v>60.74</v>
      </c>
      <c r="F76" s="3">
        <v>42552</v>
      </c>
      <c r="G76" s="2">
        <f>1</f>
        <v>1</v>
      </c>
      <c r="H76" s="26">
        <f>IF(SUMPRODUCT(($A$2:$A76=A76)*($B$2:$B76=B76))&gt;1,0,1)</f>
        <v>1</v>
      </c>
      <c r="I76" s="2">
        <f>COUNTIFS(customer_data[[#All],[customer_name]],customer_data[[#This Row],[customer_name]],customer_data[[#All],[city]],customer_data[[#This Row],[city]])</f>
        <v>5</v>
      </c>
    </row>
    <row r="77" spans="1:9" x14ac:dyDescent="0.25">
      <c r="A77" s="2" t="s">
        <v>586</v>
      </c>
      <c r="B77" s="2" t="s">
        <v>587</v>
      </c>
      <c r="C77" s="2" t="s">
        <v>707</v>
      </c>
      <c r="D77" s="2">
        <v>94003</v>
      </c>
      <c r="E77" s="8">
        <v>60.74</v>
      </c>
      <c r="F77" s="10">
        <v>42583</v>
      </c>
      <c r="G77" s="2">
        <f>1</f>
        <v>1</v>
      </c>
      <c r="H77" s="26">
        <f>IF(SUMPRODUCT(($A$2:$A77=A77)*($B$2:$B77=B77))&gt;1,0,1)</f>
        <v>0</v>
      </c>
      <c r="I77" s="2">
        <f>COUNTIFS(customer_data[[#All],[customer_name]],customer_data[[#This Row],[customer_name]],customer_data[[#All],[city]],customer_data[[#This Row],[city]])</f>
        <v>5</v>
      </c>
    </row>
    <row r="78" spans="1:9" x14ac:dyDescent="0.25">
      <c r="A78" s="2" t="s">
        <v>586</v>
      </c>
      <c r="B78" s="2" t="s">
        <v>587</v>
      </c>
      <c r="C78" s="2" t="s">
        <v>707</v>
      </c>
      <c r="D78" s="2">
        <v>94003</v>
      </c>
      <c r="E78" s="8">
        <v>60.74</v>
      </c>
      <c r="F78" s="10">
        <v>42614</v>
      </c>
      <c r="G78" s="2">
        <f>1</f>
        <v>1</v>
      </c>
      <c r="H78" s="26">
        <f>IF(SUMPRODUCT(($A$2:$A78=A78)*($B$2:$B78=B78))&gt;1,0,1)</f>
        <v>0</v>
      </c>
      <c r="I78" s="2">
        <f>COUNTIFS(customer_data[[#All],[customer_name]],customer_data[[#This Row],[customer_name]],customer_data[[#All],[city]],customer_data[[#This Row],[city]])</f>
        <v>5</v>
      </c>
    </row>
    <row r="79" spans="1:9" x14ac:dyDescent="0.25">
      <c r="A79" s="2" t="s">
        <v>586</v>
      </c>
      <c r="B79" s="2" t="s">
        <v>587</v>
      </c>
      <c r="C79" s="2" t="s">
        <v>707</v>
      </c>
      <c r="D79" s="2">
        <v>94003</v>
      </c>
      <c r="E79" s="8">
        <v>60.74</v>
      </c>
      <c r="F79" s="10">
        <v>42644</v>
      </c>
      <c r="G79" s="2">
        <f>1</f>
        <v>1</v>
      </c>
      <c r="H79" s="26">
        <f>IF(SUMPRODUCT(($A$2:$A79=A79)*($B$2:$B79=B79))&gt;1,0,1)</f>
        <v>0</v>
      </c>
      <c r="I79" s="2">
        <f>COUNTIFS(customer_data[[#All],[customer_name]],customer_data[[#This Row],[customer_name]],customer_data[[#All],[city]],customer_data[[#This Row],[city]])</f>
        <v>5</v>
      </c>
    </row>
    <row r="80" spans="1:9" x14ac:dyDescent="0.25">
      <c r="A80" s="2" t="s">
        <v>586</v>
      </c>
      <c r="B80" s="2" t="s">
        <v>587</v>
      </c>
      <c r="C80" s="2" t="s">
        <v>707</v>
      </c>
      <c r="D80" s="2">
        <v>94003</v>
      </c>
      <c r="E80" s="8">
        <v>60.74</v>
      </c>
      <c r="F80" s="10">
        <v>42675</v>
      </c>
      <c r="G80" s="2">
        <f>1</f>
        <v>1</v>
      </c>
      <c r="H80" s="26">
        <f>IF(SUMPRODUCT(($A$2:$A80=A80)*($B$2:$B80=B80))&gt;1,0,1)</f>
        <v>0</v>
      </c>
      <c r="I80" s="2">
        <f>COUNTIFS(customer_data[[#All],[customer_name]],customer_data[[#This Row],[customer_name]],customer_data[[#All],[city]],customer_data[[#This Row],[city]])</f>
        <v>5</v>
      </c>
    </row>
    <row r="81" spans="1:9" x14ac:dyDescent="0.25">
      <c r="A81" s="2" t="s">
        <v>34</v>
      </c>
      <c r="B81" s="2" t="s">
        <v>35</v>
      </c>
      <c r="C81" s="2" t="s">
        <v>707</v>
      </c>
      <c r="D81" s="2">
        <v>94003</v>
      </c>
      <c r="E81" s="8">
        <v>8.5</v>
      </c>
      <c r="F81" s="10">
        <v>42583</v>
      </c>
      <c r="G81" s="2">
        <f>1</f>
        <v>1</v>
      </c>
      <c r="H81" s="26">
        <f>IF(SUMPRODUCT(($A$2:$A81=A81)*($B$2:$B81=B81))&gt;1,0,1)</f>
        <v>1</v>
      </c>
      <c r="I81" s="2">
        <f>COUNTIFS(customer_data[[#All],[customer_name]],customer_data[[#This Row],[customer_name]],customer_data[[#All],[city]],customer_data[[#This Row],[city]])</f>
        <v>2</v>
      </c>
    </row>
    <row r="82" spans="1:9" x14ac:dyDescent="0.25">
      <c r="A82" s="2" t="s">
        <v>34</v>
      </c>
      <c r="B82" s="2" t="s">
        <v>35</v>
      </c>
      <c r="C82" s="2" t="s">
        <v>707</v>
      </c>
      <c r="D82" s="2">
        <v>94003</v>
      </c>
      <c r="E82" s="8">
        <v>42.48</v>
      </c>
      <c r="F82" s="3">
        <v>42705</v>
      </c>
      <c r="G82" s="2">
        <f>1</f>
        <v>1</v>
      </c>
      <c r="H82" s="26">
        <f>IF(SUMPRODUCT(($A$2:$A82=A82)*($B$2:$B82=B82))&gt;1,0,1)</f>
        <v>0</v>
      </c>
      <c r="I82" s="2">
        <f>COUNTIFS(customer_data[[#All],[customer_name]],customer_data[[#This Row],[customer_name]],customer_data[[#All],[city]],customer_data[[#This Row],[city]])</f>
        <v>2</v>
      </c>
    </row>
    <row r="83" spans="1:9" x14ac:dyDescent="0.25">
      <c r="A83" s="2" t="s">
        <v>270</v>
      </c>
      <c r="B83" s="2" t="s">
        <v>271</v>
      </c>
      <c r="C83" s="2" t="s">
        <v>707</v>
      </c>
      <c r="D83" s="2">
        <v>94003</v>
      </c>
      <c r="E83" s="8">
        <v>38.61</v>
      </c>
      <c r="F83" s="10">
        <v>42644</v>
      </c>
      <c r="G83" s="2">
        <f>1</f>
        <v>1</v>
      </c>
      <c r="H83" s="26">
        <f>IF(SUMPRODUCT(($A$2:$A83=A83)*($B$2:$B83=B83))&gt;1,0,1)</f>
        <v>1</v>
      </c>
      <c r="I83" s="2">
        <f>COUNTIFS(customer_data[[#All],[customer_name]],customer_data[[#This Row],[customer_name]],customer_data[[#All],[city]],customer_data[[#This Row],[city]])</f>
        <v>3</v>
      </c>
    </row>
    <row r="84" spans="1:9" x14ac:dyDescent="0.25">
      <c r="A84" s="2" t="s">
        <v>270</v>
      </c>
      <c r="B84" s="2" t="s">
        <v>271</v>
      </c>
      <c r="C84" s="2" t="s">
        <v>707</v>
      </c>
      <c r="D84" s="2">
        <v>94003</v>
      </c>
      <c r="E84" s="8">
        <v>38.61</v>
      </c>
      <c r="F84" s="10">
        <v>42675</v>
      </c>
      <c r="G84" s="2">
        <f>1</f>
        <v>1</v>
      </c>
      <c r="H84" s="26">
        <f>IF(SUMPRODUCT(($A$2:$A84=A84)*($B$2:$B84=B84))&gt;1,0,1)</f>
        <v>0</v>
      </c>
      <c r="I84" s="2">
        <f>COUNTIFS(customer_data[[#All],[customer_name]],customer_data[[#This Row],[customer_name]],customer_data[[#All],[city]],customer_data[[#This Row],[city]])</f>
        <v>3</v>
      </c>
    </row>
    <row r="85" spans="1:9" x14ac:dyDescent="0.25">
      <c r="A85" s="2" t="s">
        <v>270</v>
      </c>
      <c r="B85" s="2" t="s">
        <v>271</v>
      </c>
      <c r="C85" s="2" t="s">
        <v>707</v>
      </c>
      <c r="D85" s="2">
        <v>94003</v>
      </c>
      <c r="E85" s="8">
        <v>39.47</v>
      </c>
      <c r="F85" s="3">
        <v>42705</v>
      </c>
      <c r="G85" s="2">
        <f>1</f>
        <v>1</v>
      </c>
      <c r="H85" s="26">
        <f>IF(SUMPRODUCT(($A$2:$A85=A85)*($B$2:$B85=B85))&gt;1,0,1)</f>
        <v>0</v>
      </c>
      <c r="I85" s="2">
        <f>COUNTIFS(customer_data[[#All],[customer_name]],customer_data[[#This Row],[customer_name]],customer_data[[#All],[city]],customer_data[[#This Row],[city]])</f>
        <v>3</v>
      </c>
    </row>
    <row r="86" spans="1:9" x14ac:dyDescent="0.25">
      <c r="A86" s="2" t="s">
        <v>296</v>
      </c>
      <c r="B86" s="2" t="s">
        <v>297</v>
      </c>
      <c r="C86" s="2" t="s">
        <v>707</v>
      </c>
      <c r="D86" s="2">
        <v>94003</v>
      </c>
      <c r="E86" s="8">
        <v>39.47</v>
      </c>
      <c r="F86" s="10">
        <v>42644</v>
      </c>
      <c r="G86" s="2">
        <f>1</f>
        <v>1</v>
      </c>
      <c r="H86" s="26">
        <f>IF(SUMPRODUCT(($A$2:$A86=A86)*($B$2:$B86=B86))&gt;1,0,1)</f>
        <v>1</v>
      </c>
      <c r="I86" s="2">
        <f>COUNTIFS(customer_data[[#All],[customer_name]],customer_data[[#This Row],[customer_name]],customer_data[[#All],[city]],customer_data[[#This Row],[city]])</f>
        <v>3</v>
      </c>
    </row>
    <row r="87" spans="1:9" x14ac:dyDescent="0.25">
      <c r="A87" s="2" t="s">
        <v>296</v>
      </c>
      <c r="B87" s="2" t="s">
        <v>297</v>
      </c>
      <c r="C87" s="2" t="s">
        <v>707</v>
      </c>
      <c r="D87" s="2">
        <v>94003</v>
      </c>
      <c r="E87" s="8">
        <v>39.47</v>
      </c>
      <c r="F87" s="10">
        <v>42675</v>
      </c>
      <c r="G87" s="2">
        <f>1</f>
        <v>1</v>
      </c>
      <c r="H87" s="26">
        <f>IF(SUMPRODUCT(($A$2:$A87=A87)*($B$2:$B87=B87))&gt;1,0,1)</f>
        <v>0</v>
      </c>
      <c r="I87" s="2">
        <f>COUNTIFS(customer_data[[#All],[customer_name]],customer_data[[#This Row],[customer_name]],customer_data[[#All],[city]],customer_data[[#This Row],[city]])</f>
        <v>3</v>
      </c>
    </row>
    <row r="88" spans="1:9" x14ac:dyDescent="0.25">
      <c r="A88" s="2" t="s">
        <v>296</v>
      </c>
      <c r="B88" s="2" t="s">
        <v>297</v>
      </c>
      <c r="C88" s="2" t="s">
        <v>707</v>
      </c>
      <c r="D88" s="2">
        <v>94003</v>
      </c>
      <c r="E88" s="8">
        <v>39.659999999999997</v>
      </c>
      <c r="F88" s="3">
        <v>42705</v>
      </c>
      <c r="G88" s="2">
        <f>1</f>
        <v>1</v>
      </c>
      <c r="H88" s="26">
        <f>IF(SUMPRODUCT(($A$2:$A88=A88)*($B$2:$B88=B88))&gt;1,0,1)</f>
        <v>0</v>
      </c>
      <c r="I88" s="2">
        <f>COUNTIFS(customer_data[[#All],[customer_name]],customer_data[[#This Row],[customer_name]],customer_data[[#All],[city]],customer_data[[#This Row],[city]])</f>
        <v>3</v>
      </c>
    </row>
    <row r="89" spans="1:9" x14ac:dyDescent="0.25">
      <c r="A89" s="2" t="s">
        <v>26</v>
      </c>
      <c r="B89" s="2" t="s">
        <v>27</v>
      </c>
      <c r="C89" s="2" t="s">
        <v>707</v>
      </c>
      <c r="D89" s="2">
        <v>94003</v>
      </c>
      <c r="E89" s="8">
        <v>42.48</v>
      </c>
      <c r="F89" s="3">
        <v>42552</v>
      </c>
      <c r="G89" s="2">
        <f>1</f>
        <v>1</v>
      </c>
      <c r="H89" s="26">
        <f>IF(SUMPRODUCT(($A$2:$A89=A89)*($B$2:$B89=B89))&gt;1,0,1)</f>
        <v>1</v>
      </c>
      <c r="I89" s="2">
        <f>COUNTIFS(customer_data[[#All],[customer_name]],customer_data[[#This Row],[customer_name]],customer_data[[#All],[city]],customer_data[[#This Row],[city]])</f>
        <v>3</v>
      </c>
    </row>
    <row r="90" spans="1:9" x14ac:dyDescent="0.25">
      <c r="A90" s="2" t="s">
        <v>26</v>
      </c>
      <c r="B90" s="2" t="s">
        <v>27</v>
      </c>
      <c r="C90" s="2" t="s">
        <v>707</v>
      </c>
      <c r="D90" s="2">
        <v>94003</v>
      </c>
      <c r="E90" s="8">
        <v>42.48</v>
      </c>
      <c r="F90" s="10">
        <v>42583</v>
      </c>
      <c r="G90" s="2">
        <f>1</f>
        <v>1</v>
      </c>
      <c r="H90" s="26">
        <f>IF(SUMPRODUCT(($A$2:$A90=A90)*($B$2:$B90=B90))&gt;1,0,1)</f>
        <v>0</v>
      </c>
      <c r="I90" s="2">
        <f>COUNTIFS(customer_data[[#All],[customer_name]],customer_data[[#This Row],[customer_name]],customer_data[[#All],[city]],customer_data[[#This Row],[city]])</f>
        <v>3</v>
      </c>
    </row>
    <row r="91" spans="1:9" x14ac:dyDescent="0.25">
      <c r="A91" s="2" t="s">
        <v>26</v>
      </c>
      <c r="B91" s="2" t="s">
        <v>27</v>
      </c>
      <c r="C91" s="2" t="s">
        <v>707</v>
      </c>
      <c r="D91" s="2">
        <v>94003</v>
      </c>
      <c r="E91" s="8">
        <v>33.979999999999997</v>
      </c>
      <c r="F91" s="3">
        <v>42705</v>
      </c>
      <c r="G91" s="2">
        <f>1</f>
        <v>1</v>
      </c>
      <c r="H91" s="26">
        <f>IF(SUMPRODUCT(($A$2:$A91=A91)*($B$2:$B91=B91))&gt;1,0,1)</f>
        <v>0</v>
      </c>
      <c r="I91" s="2">
        <f>COUNTIFS(customer_data[[#All],[customer_name]],customer_data[[#This Row],[customer_name]],customer_data[[#All],[city]],customer_data[[#This Row],[city]])</f>
        <v>3</v>
      </c>
    </row>
    <row r="92" spans="1:9" x14ac:dyDescent="0.25">
      <c r="A92" s="2" t="s">
        <v>452</v>
      </c>
      <c r="B92" s="2" t="s">
        <v>453</v>
      </c>
      <c r="C92" s="2" t="s">
        <v>707</v>
      </c>
      <c r="D92" s="2">
        <v>94003</v>
      </c>
      <c r="E92" s="8">
        <v>50.1</v>
      </c>
      <c r="F92" s="3">
        <v>42552</v>
      </c>
      <c r="G92" s="2">
        <f>1</f>
        <v>1</v>
      </c>
      <c r="H92" s="26">
        <f>IF(SUMPRODUCT(($A$2:$A92=A92)*($B$2:$B92=B92))&gt;1,0,1)</f>
        <v>1</v>
      </c>
      <c r="I92" s="2">
        <f>COUNTIFS(customer_data[[#All],[customer_name]],customer_data[[#This Row],[customer_name]],customer_data[[#All],[city]],customer_data[[#This Row],[city]])</f>
        <v>6</v>
      </c>
    </row>
    <row r="93" spans="1:9" x14ac:dyDescent="0.25">
      <c r="A93" s="2" t="s">
        <v>452</v>
      </c>
      <c r="B93" s="2" t="s">
        <v>453</v>
      </c>
      <c r="C93" s="2" t="s">
        <v>707</v>
      </c>
      <c r="D93" s="2">
        <v>94003</v>
      </c>
      <c r="E93" s="8">
        <v>50.1</v>
      </c>
      <c r="F93" s="10">
        <v>42583</v>
      </c>
      <c r="G93" s="2">
        <f>1</f>
        <v>1</v>
      </c>
      <c r="H93" s="26">
        <f>IF(SUMPRODUCT(($A$2:$A93=A93)*($B$2:$B93=B93))&gt;1,0,1)</f>
        <v>0</v>
      </c>
      <c r="I93" s="2">
        <f>COUNTIFS(customer_data[[#All],[customer_name]],customer_data[[#This Row],[customer_name]],customer_data[[#All],[city]],customer_data[[#This Row],[city]])</f>
        <v>6</v>
      </c>
    </row>
    <row r="94" spans="1:9" x14ac:dyDescent="0.25">
      <c r="A94" s="2" t="s">
        <v>452</v>
      </c>
      <c r="B94" s="2" t="s">
        <v>453</v>
      </c>
      <c r="C94" s="2" t="s">
        <v>707</v>
      </c>
      <c r="D94" s="2">
        <v>94003</v>
      </c>
      <c r="E94" s="8">
        <v>50.1</v>
      </c>
      <c r="F94" s="10">
        <v>42614</v>
      </c>
      <c r="G94" s="2">
        <f>1</f>
        <v>1</v>
      </c>
      <c r="H94" s="26">
        <f>IF(SUMPRODUCT(($A$2:$A94=A94)*($B$2:$B94=B94))&gt;1,0,1)</f>
        <v>0</v>
      </c>
      <c r="I94" s="2">
        <f>COUNTIFS(customer_data[[#All],[customer_name]],customer_data[[#This Row],[customer_name]],customer_data[[#All],[city]],customer_data[[#This Row],[city]])</f>
        <v>6</v>
      </c>
    </row>
    <row r="95" spans="1:9" x14ac:dyDescent="0.25">
      <c r="A95" s="2" t="s">
        <v>452</v>
      </c>
      <c r="B95" s="2" t="s">
        <v>453</v>
      </c>
      <c r="C95" s="2" t="s">
        <v>707</v>
      </c>
      <c r="D95" s="2">
        <v>94003</v>
      </c>
      <c r="E95" s="8">
        <v>50.1</v>
      </c>
      <c r="F95" s="10">
        <v>42644</v>
      </c>
      <c r="G95" s="2">
        <f>1</f>
        <v>1</v>
      </c>
      <c r="H95" s="26">
        <f>IF(SUMPRODUCT(($A$2:$A95=A95)*($B$2:$B95=B95))&gt;1,0,1)</f>
        <v>0</v>
      </c>
      <c r="I95" s="2">
        <f>COUNTIFS(customer_data[[#All],[customer_name]],customer_data[[#This Row],[customer_name]],customer_data[[#All],[city]],customer_data[[#This Row],[city]])</f>
        <v>6</v>
      </c>
    </row>
    <row r="96" spans="1:9" x14ac:dyDescent="0.25">
      <c r="A96" s="2" t="s">
        <v>452</v>
      </c>
      <c r="B96" s="2" t="s">
        <v>453</v>
      </c>
      <c r="C96" s="2" t="s">
        <v>707</v>
      </c>
      <c r="D96" s="2">
        <v>94003</v>
      </c>
      <c r="E96" s="8">
        <v>50.1</v>
      </c>
      <c r="F96" s="10">
        <v>42675</v>
      </c>
      <c r="G96" s="2">
        <f>1</f>
        <v>1</v>
      </c>
      <c r="H96" s="26">
        <f>IF(SUMPRODUCT(($A$2:$A96=A96)*($B$2:$B96=B96))&gt;1,0,1)</f>
        <v>0</v>
      </c>
      <c r="I96" s="2">
        <f>COUNTIFS(customer_data[[#All],[customer_name]],customer_data[[#This Row],[customer_name]],customer_data[[#All],[city]],customer_data[[#This Row],[city]])</f>
        <v>6</v>
      </c>
    </row>
    <row r="97" spans="1:9" x14ac:dyDescent="0.25">
      <c r="A97" s="2" t="s">
        <v>452</v>
      </c>
      <c r="B97" s="2" t="s">
        <v>453</v>
      </c>
      <c r="C97" s="2" t="s">
        <v>707</v>
      </c>
      <c r="D97" s="2">
        <v>94003</v>
      </c>
      <c r="E97" s="8">
        <v>50.12</v>
      </c>
      <c r="F97" s="3">
        <v>42705</v>
      </c>
      <c r="G97" s="2">
        <f>1</f>
        <v>1</v>
      </c>
      <c r="H97" s="26">
        <f>IF(SUMPRODUCT(($A$2:$A97=A97)*($B$2:$B97=B97))&gt;1,0,1)</f>
        <v>0</v>
      </c>
      <c r="I97" s="2">
        <f>COUNTIFS(customer_data[[#All],[customer_name]],customer_data[[#This Row],[customer_name]],customer_data[[#All],[city]],customer_data[[#This Row],[city]])</f>
        <v>6</v>
      </c>
    </row>
    <row r="98" spans="1:9" x14ac:dyDescent="0.25">
      <c r="A98" s="2" t="s">
        <v>340</v>
      </c>
      <c r="B98" s="2" t="s">
        <v>341</v>
      </c>
      <c r="C98" s="2" t="s">
        <v>707</v>
      </c>
      <c r="D98" s="2">
        <v>94003</v>
      </c>
      <c r="E98" s="8">
        <v>42.48</v>
      </c>
      <c r="F98" s="10">
        <v>42644</v>
      </c>
      <c r="G98" s="2">
        <f>1</f>
        <v>1</v>
      </c>
      <c r="H98" s="26">
        <f>IF(SUMPRODUCT(($A$2:$A98=A98)*($B$2:$B98=B98))&gt;1,0,1)</f>
        <v>1</v>
      </c>
      <c r="I98" s="2">
        <f>COUNTIFS(customer_data[[#All],[customer_name]],customer_data[[#This Row],[customer_name]],customer_data[[#All],[city]],customer_data[[#This Row],[city]])</f>
        <v>3</v>
      </c>
    </row>
    <row r="99" spans="1:9" x14ac:dyDescent="0.25">
      <c r="A99" s="2" t="s">
        <v>340</v>
      </c>
      <c r="B99" s="2" t="s">
        <v>341</v>
      </c>
      <c r="C99" s="2" t="s">
        <v>707</v>
      </c>
      <c r="D99" s="2">
        <v>94003</v>
      </c>
      <c r="E99" s="8">
        <v>42.48</v>
      </c>
      <c r="F99" s="10">
        <v>42675</v>
      </c>
      <c r="G99" s="2">
        <f>1</f>
        <v>1</v>
      </c>
      <c r="H99" s="26">
        <f>IF(SUMPRODUCT(($A$2:$A99=A99)*($B$2:$B99=B99))&gt;1,0,1)</f>
        <v>0</v>
      </c>
      <c r="I99" s="2">
        <f>COUNTIFS(customer_data[[#All],[customer_name]],customer_data[[#This Row],[customer_name]],customer_data[[#All],[city]],customer_data[[#This Row],[city]])</f>
        <v>3</v>
      </c>
    </row>
    <row r="100" spans="1:9" x14ac:dyDescent="0.25">
      <c r="A100" s="2" t="s">
        <v>340</v>
      </c>
      <c r="B100" s="2" t="s">
        <v>341</v>
      </c>
      <c r="C100" s="2" t="s">
        <v>707</v>
      </c>
      <c r="D100" s="2">
        <v>94003</v>
      </c>
      <c r="E100" s="8">
        <v>29.73</v>
      </c>
      <c r="F100" s="3">
        <v>42705</v>
      </c>
      <c r="G100" s="2">
        <f>1</f>
        <v>1</v>
      </c>
      <c r="H100" s="26">
        <f>IF(SUMPRODUCT(($A$2:$A100=A100)*($B$2:$B100=B100))&gt;1,0,1)</f>
        <v>0</v>
      </c>
      <c r="I100" s="2">
        <f>COUNTIFS(customer_data[[#All],[customer_name]],customer_data[[#This Row],[customer_name]],customer_data[[#All],[city]],customer_data[[#This Row],[city]])</f>
        <v>3</v>
      </c>
    </row>
    <row r="101" spans="1:9" x14ac:dyDescent="0.25">
      <c r="A101" s="2" t="s">
        <v>458</v>
      </c>
      <c r="B101" s="2" t="s">
        <v>459</v>
      </c>
      <c r="C101" s="2" t="s">
        <v>707</v>
      </c>
      <c r="D101" s="2">
        <v>94003</v>
      </c>
      <c r="E101" s="8">
        <v>50.12</v>
      </c>
      <c r="F101" s="10">
        <v>42614</v>
      </c>
      <c r="G101" s="2">
        <f>1</f>
        <v>1</v>
      </c>
      <c r="H101" s="26">
        <f>IF(SUMPRODUCT(($A$2:$A101=A101)*($B$2:$B101=B101))&gt;1,0,1)</f>
        <v>1</v>
      </c>
      <c r="I101" s="2">
        <f>COUNTIFS(customer_data[[#All],[customer_name]],customer_data[[#This Row],[customer_name]],customer_data[[#All],[city]],customer_data[[#This Row],[city]])</f>
        <v>4</v>
      </c>
    </row>
    <row r="102" spans="1:9" x14ac:dyDescent="0.25">
      <c r="A102" s="2" t="s">
        <v>458</v>
      </c>
      <c r="B102" s="2" t="s">
        <v>459</v>
      </c>
      <c r="C102" s="2" t="s">
        <v>707</v>
      </c>
      <c r="D102" s="2">
        <v>94003</v>
      </c>
      <c r="E102" s="8">
        <v>50.12</v>
      </c>
      <c r="F102" s="10">
        <v>42644</v>
      </c>
      <c r="G102" s="2">
        <f>1</f>
        <v>1</v>
      </c>
      <c r="H102" s="26">
        <f>IF(SUMPRODUCT(($A$2:$A102=A102)*($B$2:$B102=B102))&gt;1,0,1)</f>
        <v>0</v>
      </c>
      <c r="I102" s="2">
        <f>COUNTIFS(customer_data[[#All],[customer_name]],customer_data[[#This Row],[customer_name]],customer_data[[#All],[city]],customer_data[[#This Row],[city]])</f>
        <v>4</v>
      </c>
    </row>
    <row r="103" spans="1:9" x14ac:dyDescent="0.25">
      <c r="A103" s="2" t="s">
        <v>458</v>
      </c>
      <c r="B103" s="2" t="s">
        <v>459</v>
      </c>
      <c r="C103" s="2" t="s">
        <v>707</v>
      </c>
      <c r="D103" s="2">
        <v>94003</v>
      </c>
      <c r="E103" s="8">
        <v>50.12</v>
      </c>
      <c r="F103" s="10">
        <v>42675</v>
      </c>
      <c r="G103" s="2">
        <f>1</f>
        <v>1</v>
      </c>
      <c r="H103" s="26">
        <f>IF(SUMPRODUCT(($A$2:$A103=A103)*($B$2:$B103=B103))&gt;1,0,1)</f>
        <v>0</v>
      </c>
      <c r="I103" s="2">
        <f>COUNTIFS(customer_data[[#All],[customer_name]],customer_data[[#This Row],[customer_name]],customer_data[[#All],[city]],customer_data[[#This Row],[city]])</f>
        <v>4</v>
      </c>
    </row>
    <row r="104" spans="1:9" x14ac:dyDescent="0.25">
      <c r="A104" s="2" t="s">
        <v>458</v>
      </c>
      <c r="B104" s="2" t="s">
        <v>459</v>
      </c>
      <c r="C104" s="2" t="s">
        <v>707</v>
      </c>
      <c r="D104" s="2">
        <v>94003</v>
      </c>
      <c r="E104" s="8">
        <v>50.12</v>
      </c>
      <c r="F104" s="3">
        <v>42705</v>
      </c>
      <c r="G104" s="2">
        <f>1</f>
        <v>1</v>
      </c>
      <c r="H104" s="26">
        <f>IF(SUMPRODUCT(($A$2:$A104=A104)*($B$2:$B104=B104))&gt;1,0,1)</f>
        <v>0</v>
      </c>
      <c r="I104" s="2">
        <f>COUNTIFS(customer_data[[#All],[customer_name]],customer_data[[#This Row],[customer_name]],customer_data[[#All],[city]],customer_data[[#This Row],[city]])</f>
        <v>4</v>
      </c>
    </row>
    <row r="105" spans="1:9" x14ac:dyDescent="0.25">
      <c r="A105" s="2" t="s">
        <v>306</v>
      </c>
      <c r="B105" s="2" t="s">
        <v>307</v>
      </c>
      <c r="C105" s="2" t="s">
        <v>707</v>
      </c>
      <c r="D105" s="2">
        <v>94003</v>
      </c>
      <c r="E105" s="8">
        <v>39.659999999999997</v>
      </c>
      <c r="F105" s="3">
        <v>42491</v>
      </c>
      <c r="G105" s="2">
        <f>1</f>
        <v>1</v>
      </c>
      <c r="H105" s="26">
        <f>IF(SUMPRODUCT(($A$2:$A105=A105)*($B$2:$B105=B105))&gt;1,0,1)</f>
        <v>1</v>
      </c>
      <c r="I105" s="2">
        <f>COUNTIFS(customer_data[[#All],[customer_name]],customer_data[[#This Row],[customer_name]],customer_data[[#All],[city]],customer_data[[#This Row],[city]])</f>
        <v>8</v>
      </c>
    </row>
    <row r="106" spans="1:9" x14ac:dyDescent="0.25">
      <c r="A106" s="2" t="s">
        <v>306</v>
      </c>
      <c r="B106" s="2" t="s">
        <v>307</v>
      </c>
      <c r="C106" s="2" t="s">
        <v>707</v>
      </c>
      <c r="D106" s="2">
        <v>94003</v>
      </c>
      <c r="E106" s="8">
        <v>39.659999999999997</v>
      </c>
      <c r="F106" s="3">
        <v>42522</v>
      </c>
      <c r="G106" s="2">
        <f>1</f>
        <v>1</v>
      </c>
      <c r="H106" s="26">
        <f>IF(SUMPRODUCT(($A$2:$A106=A106)*($B$2:$B106=B106))&gt;1,0,1)</f>
        <v>0</v>
      </c>
      <c r="I106" s="2">
        <f>COUNTIFS(customer_data[[#All],[customer_name]],customer_data[[#This Row],[customer_name]],customer_data[[#All],[city]],customer_data[[#This Row],[city]])</f>
        <v>8</v>
      </c>
    </row>
    <row r="107" spans="1:9" x14ac:dyDescent="0.25">
      <c r="A107" s="2" t="s">
        <v>306</v>
      </c>
      <c r="B107" s="2" t="s">
        <v>307</v>
      </c>
      <c r="C107" s="2" t="s">
        <v>707</v>
      </c>
      <c r="D107" s="2">
        <v>94003</v>
      </c>
      <c r="E107" s="8">
        <v>39.659999999999997</v>
      </c>
      <c r="F107" s="3">
        <v>42552</v>
      </c>
      <c r="G107" s="2">
        <f>1</f>
        <v>1</v>
      </c>
      <c r="H107" s="26">
        <f>IF(SUMPRODUCT(($A$2:$A107=A107)*($B$2:$B107=B107))&gt;1,0,1)</f>
        <v>0</v>
      </c>
      <c r="I107" s="2">
        <f>COUNTIFS(customer_data[[#All],[customer_name]],customer_data[[#This Row],[customer_name]],customer_data[[#All],[city]],customer_data[[#This Row],[city]])</f>
        <v>8</v>
      </c>
    </row>
    <row r="108" spans="1:9" x14ac:dyDescent="0.25">
      <c r="A108" s="2" t="s">
        <v>306</v>
      </c>
      <c r="B108" s="2" t="s">
        <v>307</v>
      </c>
      <c r="C108" s="2" t="s">
        <v>707</v>
      </c>
      <c r="D108" s="2">
        <v>94003</v>
      </c>
      <c r="E108" s="8">
        <v>39.659999999999997</v>
      </c>
      <c r="F108" s="10">
        <v>42583</v>
      </c>
      <c r="G108" s="2">
        <f>1</f>
        <v>1</v>
      </c>
      <c r="H108" s="26">
        <f>IF(SUMPRODUCT(($A$2:$A108=A108)*($B$2:$B108=B108))&gt;1,0,1)</f>
        <v>0</v>
      </c>
      <c r="I108" s="2">
        <f>COUNTIFS(customer_data[[#All],[customer_name]],customer_data[[#This Row],[customer_name]],customer_data[[#All],[city]],customer_data[[#This Row],[city]])</f>
        <v>8</v>
      </c>
    </row>
    <row r="109" spans="1:9" x14ac:dyDescent="0.25">
      <c r="A109" s="2" t="s">
        <v>306</v>
      </c>
      <c r="B109" s="2" t="s">
        <v>307</v>
      </c>
      <c r="C109" s="2" t="s">
        <v>707</v>
      </c>
      <c r="D109" s="2">
        <v>94003</v>
      </c>
      <c r="E109" s="8">
        <v>39.659999999999997</v>
      </c>
      <c r="F109" s="10">
        <v>42614</v>
      </c>
      <c r="G109" s="2">
        <f>1</f>
        <v>1</v>
      </c>
      <c r="H109" s="26">
        <f>IF(SUMPRODUCT(($A$2:$A109=A109)*($B$2:$B109=B109))&gt;1,0,1)</f>
        <v>0</v>
      </c>
      <c r="I109" s="2">
        <f>COUNTIFS(customer_data[[#All],[customer_name]],customer_data[[#This Row],[customer_name]],customer_data[[#All],[city]],customer_data[[#This Row],[city]])</f>
        <v>8</v>
      </c>
    </row>
    <row r="110" spans="1:9" x14ac:dyDescent="0.25">
      <c r="A110" s="2" t="s">
        <v>306</v>
      </c>
      <c r="B110" s="2" t="s">
        <v>307</v>
      </c>
      <c r="C110" s="2" t="s">
        <v>707</v>
      </c>
      <c r="D110" s="2">
        <v>94003</v>
      </c>
      <c r="E110" s="8">
        <v>39.659999999999997</v>
      </c>
      <c r="F110" s="10">
        <v>42644</v>
      </c>
      <c r="G110" s="2">
        <f>1</f>
        <v>1</v>
      </c>
      <c r="H110" s="26">
        <f>IF(SUMPRODUCT(($A$2:$A110=A110)*($B$2:$B110=B110))&gt;1,0,1)</f>
        <v>0</v>
      </c>
      <c r="I110" s="2">
        <f>COUNTIFS(customer_data[[#All],[customer_name]],customer_data[[#This Row],[customer_name]],customer_data[[#All],[city]],customer_data[[#This Row],[city]])</f>
        <v>8</v>
      </c>
    </row>
    <row r="111" spans="1:9" x14ac:dyDescent="0.25">
      <c r="A111" s="2" t="s">
        <v>306</v>
      </c>
      <c r="B111" s="2" t="s">
        <v>307</v>
      </c>
      <c r="C111" s="2" t="s">
        <v>707</v>
      </c>
      <c r="D111" s="2">
        <v>94003</v>
      </c>
      <c r="E111" s="8">
        <v>39.659999999999997</v>
      </c>
      <c r="F111" s="10">
        <v>42675</v>
      </c>
      <c r="G111" s="2">
        <f>1</f>
        <v>1</v>
      </c>
      <c r="H111" s="26">
        <f>IF(SUMPRODUCT(($A$2:$A111=A111)*($B$2:$B111=B111))&gt;1,0,1)</f>
        <v>0</v>
      </c>
      <c r="I111" s="2">
        <f>COUNTIFS(customer_data[[#All],[customer_name]],customer_data[[#This Row],[customer_name]],customer_data[[#All],[city]],customer_data[[#This Row],[city]])</f>
        <v>8</v>
      </c>
    </row>
    <row r="112" spans="1:9" x14ac:dyDescent="0.25">
      <c r="A112" s="2" t="s">
        <v>306</v>
      </c>
      <c r="B112" s="2" t="s">
        <v>307</v>
      </c>
      <c r="C112" s="2" t="s">
        <v>707</v>
      </c>
      <c r="D112" s="2">
        <v>94003</v>
      </c>
      <c r="E112" s="8">
        <v>41.7</v>
      </c>
      <c r="F112" s="3">
        <v>42705</v>
      </c>
      <c r="G112" s="2">
        <f>1</f>
        <v>1</v>
      </c>
      <c r="H112" s="26">
        <f>IF(SUMPRODUCT(($A$2:$A112=A112)*($B$2:$B112=B112))&gt;1,0,1)</f>
        <v>0</v>
      </c>
      <c r="I112" s="2">
        <f>COUNTIFS(customer_data[[#All],[customer_name]],customer_data[[#This Row],[customer_name]],customer_data[[#All],[city]],customer_data[[#This Row],[city]])</f>
        <v>8</v>
      </c>
    </row>
    <row r="113" spans="1:9" x14ac:dyDescent="0.25">
      <c r="A113" s="2" t="s">
        <v>684</v>
      </c>
      <c r="B113" s="2" t="s">
        <v>685</v>
      </c>
      <c r="C113" s="2" t="s">
        <v>707</v>
      </c>
      <c r="D113" s="2">
        <v>94003</v>
      </c>
      <c r="E113" s="8">
        <v>3.4</v>
      </c>
      <c r="F113" s="3">
        <v>42401</v>
      </c>
      <c r="G113" s="2">
        <f>1</f>
        <v>1</v>
      </c>
      <c r="H113" s="26">
        <f>IF(SUMPRODUCT(($A$2:$A113=A113)*($B$2:$B113=B113))&gt;1,0,1)</f>
        <v>1</v>
      </c>
      <c r="I113" s="2">
        <f>COUNTIFS(customer_data[[#All],[customer_name]],customer_data[[#This Row],[customer_name]],customer_data[[#All],[city]],customer_data[[#This Row],[city]])</f>
        <v>4</v>
      </c>
    </row>
    <row r="114" spans="1:9" x14ac:dyDescent="0.25">
      <c r="A114" s="2" t="s">
        <v>684</v>
      </c>
      <c r="B114" s="2" t="s">
        <v>685</v>
      </c>
      <c r="C114" s="2" t="s">
        <v>707</v>
      </c>
      <c r="D114" s="2">
        <v>94003</v>
      </c>
      <c r="E114" s="8">
        <v>118.92</v>
      </c>
      <c r="F114" s="3">
        <v>42491</v>
      </c>
      <c r="G114" s="2">
        <f>1</f>
        <v>1</v>
      </c>
      <c r="H114" s="26">
        <f>IF(SUMPRODUCT(($A$2:$A114=A114)*($B$2:$B114=B114))&gt;1,0,1)</f>
        <v>0</v>
      </c>
      <c r="I114" s="2">
        <f>COUNTIFS(customer_data[[#All],[customer_name]],customer_data[[#This Row],[customer_name]],customer_data[[#All],[city]],customer_data[[#This Row],[city]])</f>
        <v>4</v>
      </c>
    </row>
    <row r="115" spans="1:9" x14ac:dyDescent="0.25">
      <c r="A115" s="2" t="s">
        <v>684</v>
      </c>
      <c r="B115" s="2" t="s">
        <v>685</v>
      </c>
      <c r="C115" s="2" t="s">
        <v>707</v>
      </c>
      <c r="D115" s="2">
        <v>94003</v>
      </c>
      <c r="E115" s="8">
        <v>118.92</v>
      </c>
      <c r="F115" s="3">
        <v>42522</v>
      </c>
      <c r="G115" s="2">
        <f>1</f>
        <v>1</v>
      </c>
      <c r="H115" s="26">
        <f>IF(SUMPRODUCT(($A$2:$A115=A115)*($B$2:$B115=B115))&gt;1,0,1)</f>
        <v>0</v>
      </c>
      <c r="I115" s="2">
        <f>COUNTIFS(customer_data[[#All],[customer_name]],customer_data[[#This Row],[customer_name]],customer_data[[#All],[city]],customer_data[[#This Row],[city]])</f>
        <v>4</v>
      </c>
    </row>
    <row r="116" spans="1:9" x14ac:dyDescent="0.25">
      <c r="A116" s="2" t="s">
        <v>684</v>
      </c>
      <c r="B116" s="2" t="s">
        <v>685</v>
      </c>
      <c r="C116" s="2" t="s">
        <v>707</v>
      </c>
      <c r="D116" s="2">
        <v>94003</v>
      </c>
      <c r="E116" s="8">
        <v>118.92</v>
      </c>
      <c r="F116" s="3">
        <v>42552</v>
      </c>
      <c r="G116" s="2">
        <f>1</f>
        <v>1</v>
      </c>
      <c r="H116" s="26">
        <f>IF(SUMPRODUCT(($A$2:$A116=A116)*($B$2:$B116=B116))&gt;1,0,1)</f>
        <v>0</v>
      </c>
      <c r="I116" s="2">
        <f>COUNTIFS(customer_data[[#All],[customer_name]],customer_data[[#This Row],[customer_name]],customer_data[[#All],[city]],customer_data[[#This Row],[city]])</f>
        <v>4</v>
      </c>
    </row>
    <row r="117" spans="1:9" x14ac:dyDescent="0.25">
      <c r="A117" s="2" t="s">
        <v>460</v>
      </c>
      <c r="B117" s="2" t="s">
        <v>461</v>
      </c>
      <c r="C117" s="2" t="s">
        <v>707</v>
      </c>
      <c r="D117" s="2">
        <v>94003</v>
      </c>
      <c r="E117" s="8">
        <v>50.12</v>
      </c>
      <c r="F117" s="10">
        <v>42644</v>
      </c>
      <c r="G117" s="2">
        <f>1</f>
        <v>1</v>
      </c>
      <c r="H117" s="26">
        <f>IF(SUMPRODUCT(($A$2:$A117=A117)*($B$2:$B117=B117))&gt;1,0,1)</f>
        <v>1</v>
      </c>
      <c r="I117" s="2">
        <f>COUNTIFS(customer_data[[#All],[customer_name]],customer_data[[#This Row],[customer_name]],customer_data[[#All],[city]],customer_data[[#This Row],[city]])</f>
        <v>3</v>
      </c>
    </row>
    <row r="118" spans="1:9" x14ac:dyDescent="0.25">
      <c r="A118" s="2" t="s">
        <v>460</v>
      </c>
      <c r="B118" s="2" t="s">
        <v>461</v>
      </c>
      <c r="C118" s="2" t="s">
        <v>707</v>
      </c>
      <c r="D118" s="2">
        <v>94003</v>
      </c>
      <c r="E118" s="8">
        <v>50.12</v>
      </c>
      <c r="F118" s="10">
        <v>42675</v>
      </c>
      <c r="G118" s="2">
        <f>1</f>
        <v>1</v>
      </c>
      <c r="H118" s="26">
        <f>IF(SUMPRODUCT(($A$2:$A118=A118)*($B$2:$B118=B118))&gt;1,0,1)</f>
        <v>0</v>
      </c>
      <c r="I118" s="2">
        <f>COUNTIFS(customer_data[[#All],[customer_name]],customer_data[[#This Row],[customer_name]],customer_data[[#All],[city]],customer_data[[#This Row],[city]])</f>
        <v>3</v>
      </c>
    </row>
    <row r="119" spans="1:9" x14ac:dyDescent="0.25">
      <c r="A119" s="2" t="s">
        <v>460</v>
      </c>
      <c r="B119" s="2" t="s">
        <v>461</v>
      </c>
      <c r="C119" s="2" t="s">
        <v>707</v>
      </c>
      <c r="D119" s="2">
        <v>94003</v>
      </c>
      <c r="E119" s="8">
        <v>50.98</v>
      </c>
      <c r="F119" s="3">
        <v>42705</v>
      </c>
      <c r="G119" s="2">
        <f>1</f>
        <v>1</v>
      </c>
      <c r="H119" s="26">
        <f>IF(SUMPRODUCT(($A$2:$A119=A119)*($B$2:$B119=B119))&gt;1,0,1)</f>
        <v>0</v>
      </c>
      <c r="I119" s="2">
        <f>COUNTIFS(customer_data[[#All],[customer_name]],customer_data[[#This Row],[customer_name]],customer_data[[#All],[city]],customer_data[[#This Row],[city]])</f>
        <v>3</v>
      </c>
    </row>
    <row r="120" spans="1:9" x14ac:dyDescent="0.25">
      <c r="A120" s="2" t="s">
        <v>288</v>
      </c>
      <c r="B120" s="2" t="s">
        <v>289</v>
      </c>
      <c r="C120" s="2" t="s">
        <v>707</v>
      </c>
      <c r="D120" s="2">
        <v>94003</v>
      </c>
      <c r="E120" s="8">
        <v>39.47</v>
      </c>
      <c r="F120" s="10">
        <v>42644</v>
      </c>
      <c r="G120" s="2">
        <f>1</f>
        <v>1</v>
      </c>
      <c r="H120" s="26">
        <f>IF(SUMPRODUCT(($A$2:$A120=A120)*($B$2:$B120=B120))&gt;1,0,1)</f>
        <v>1</v>
      </c>
      <c r="I120" s="2">
        <f>COUNTIFS(customer_data[[#All],[customer_name]],customer_data[[#This Row],[customer_name]],customer_data[[#All],[city]],customer_data[[#This Row],[city]])</f>
        <v>3</v>
      </c>
    </row>
    <row r="121" spans="1:9" x14ac:dyDescent="0.25">
      <c r="A121" s="2" t="s">
        <v>288</v>
      </c>
      <c r="B121" s="2" t="s">
        <v>289</v>
      </c>
      <c r="C121" s="2" t="s">
        <v>707</v>
      </c>
      <c r="D121" s="2">
        <v>94003</v>
      </c>
      <c r="E121" s="8">
        <v>39.47</v>
      </c>
      <c r="F121" s="10">
        <v>42675</v>
      </c>
      <c r="G121" s="2">
        <f>1</f>
        <v>1</v>
      </c>
      <c r="H121" s="26">
        <f>IF(SUMPRODUCT(($A$2:$A121=A121)*($B$2:$B121=B121))&gt;1,0,1)</f>
        <v>0</v>
      </c>
      <c r="I121" s="2">
        <f>COUNTIFS(customer_data[[#All],[customer_name]],customer_data[[#This Row],[customer_name]],customer_data[[#All],[city]],customer_data[[#This Row],[city]])</f>
        <v>3</v>
      </c>
    </row>
    <row r="122" spans="1:9" x14ac:dyDescent="0.25">
      <c r="A122" s="2" t="s">
        <v>288</v>
      </c>
      <c r="B122" s="2" t="s">
        <v>289</v>
      </c>
      <c r="C122" s="2" t="s">
        <v>707</v>
      </c>
      <c r="D122" s="2">
        <v>94003</v>
      </c>
      <c r="E122" s="8">
        <v>39.47</v>
      </c>
      <c r="F122" s="3">
        <v>42705</v>
      </c>
      <c r="G122" s="2">
        <f>1</f>
        <v>1</v>
      </c>
      <c r="H122" s="26">
        <f>IF(SUMPRODUCT(($A$2:$A122=A122)*($B$2:$B122=B122))&gt;1,0,1)</f>
        <v>0</v>
      </c>
      <c r="I122" s="2">
        <f>COUNTIFS(customer_data[[#All],[customer_name]],customer_data[[#This Row],[customer_name]],customer_data[[#All],[city]],customer_data[[#This Row],[city]])</f>
        <v>3</v>
      </c>
    </row>
    <row r="123" spans="1:9" x14ac:dyDescent="0.25">
      <c r="A123" s="2" t="s">
        <v>336</v>
      </c>
      <c r="B123" s="2" t="s">
        <v>337</v>
      </c>
      <c r="C123" s="2" t="s">
        <v>707</v>
      </c>
      <c r="D123" s="2">
        <v>94003</v>
      </c>
      <c r="E123" s="8">
        <v>42.48</v>
      </c>
      <c r="F123" s="10">
        <v>42644</v>
      </c>
      <c r="G123" s="2">
        <f>1</f>
        <v>1</v>
      </c>
      <c r="H123" s="26">
        <f>IF(SUMPRODUCT(($A$2:$A123=A123)*($B$2:$B123=B123))&gt;1,0,1)</f>
        <v>1</v>
      </c>
      <c r="I123" s="2">
        <f>COUNTIFS(customer_data[[#All],[customer_name]],customer_data[[#This Row],[customer_name]],customer_data[[#All],[city]],customer_data[[#This Row],[city]])</f>
        <v>3</v>
      </c>
    </row>
    <row r="124" spans="1:9" x14ac:dyDescent="0.25">
      <c r="A124" s="2" t="s">
        <v>336</v>
      </c>
      <c r="B124" s="2" t="s">
        <v>337</v>
      </c>
      <c r="C124" s="2" t="s">
        <v>707</v>
      </c>
      <c r="D124" s="2">
        <v>94003</v>
      </c>
      <c r="E124" s="8">
        <v>42.48</v>
      </c>
      <c r="F124" s="10">
        <v>42675</v>
      </c>
      <c r="G124" s="2">
        <f>1</f>
        <v>1</v>
      </c>
      <c r="H124" s="26">
        <f>IF(SUMPRODUCT(($A$2:$A124=A124)*($B$2:$B124=B124))&gt;1,0,1)</f>
        <v>0</v>
      </c>
      <c r="I124" s="2">
        <f>COUNTIFS(customer_data[[#All],[customer_name]],customer_data[[#This Row],[customer_name]],customer_data[[#All],[city]],customer_data[[#This Row],[city]])</f>
        <v>3</v>
      </c>
    </row>
    <row r="125" spans="1:9" x14ac:dyDescent="0.25">
      <c r="A125" s="2" t="s">
        <v>336</v>
      </c>
      <c r="B125" s="2" t="s">
        <v>337</v>
      </c>
      <c r="C125" s="2" t="s">
        <v>707</v>
      </c>
      <c r="D125" s="2">
        <v>94003</v>
      </c>
      <c r="E125" s="8">
        <v>42.48</v>
      </c>
      <c r="F125" s="3">
        <v>42705</v>
      </c>
      <c r="G125" s="2">
        <f>1</f>
        <v>1</v>
      </c>
      <c r="H125" s="26">
        <f>IF(SUMPRODUCT(($A$2:$A125=A125)*($B$2:$B125=B125))&gt;1,0,1)</f>
        <v>0</v>
      </c>
      <c r="I125" s="2">
        <f>COUNTIFS(customer_data[[#All],[customer_name]],customer_data[[#This Row],[customer_name]],customer_data[[#All],[city]],customer_data[[#This Row],[city]])</f>
        <v>3</v>
      </c>
    </row>
    <row r="126" spans="1:9" x14ac:dyDescent="0.25">
      <c r="A126" s="2" t="s">
        <v>44</v>
      </c>
      <c r="B126" s="2" t="s">
        <v>45</v>
      </c>
      <c r="C126" s="2" t="s">
        <v>707</v>
      </c>
      <c r="D126" s="2">
        <v>94003</v>
      </c>
      <c r="E126" s="8">
        <v>42.48</v>
      </c>
      <c r="F126" s="3">
        <v>42552</v>
      </c>
      <c r="G126" s="2">
        <f>1</f>
        <v>1</v>
      </c>
      <c r="H126" s="26">
        <f>IF(SUMPRODUCT(($A$2:$A126=A126)*($B$2:$B126=B126))&gt;1,0,1)</f>
        <v>1</v>
      </c>
      <c r="I126" s="2">
        <f>COUNTIFS(customer_data[[#All],[customer_name]],customer_data[[#This Row],[customer_name]],customer_data[[#All],[city]],customer_data[[#This Row],[city]])</f>
        <v>6</v>
      </c>
    </row>
    <row r="127" spans="1:9" x14ac:dyDescent="0.25">
      <c r="A127" s="2" t="s">
        <v>44</v>
      </c>
      <c r="B127" s="2" t="s">
        <v>45</v>
      </c>
      <c r="C127" s="2" t="s">
        <v>707</v>
      </c>
      <c r="D127" s="2">
        <v>94003</v>
      </c>
      <c r="E127" s="8">
        <v>42.48</v>
      </c>
      <c r="F127" s="10">
        <v>42583</v>
      </c>
      <c r="G127" s="2">
        <f>1</f>
        <v>1</v>
      </c>
      <c r="H127" s="26">
        <f>IF(SUMPRODUCT(($A$2:$A127=A127)*($B$2:$B127=B127))&gt;1,0,1)</f>
        <v>0</v>
      </c>
      <c r="I127" s="2">
        <f>COUNTIFS(customer_data[[#All],[customer_name]],customer_data[[#This Row],[customer_name]],customer_data[[#All],[city]],customer_data[[#This Row],[city]])</f>
        <v>6</v>
      </c>
    </row>
    <row r="128" spans="1:9" x14ac:dyDescent="0.25">
      <c r="A128" s="2" t="s">
        <v>44</v>
      </c>
      <c r="B128" s="2" t="s">
        <v>45</v>
      </c>
      <c r="C128" s="2" t="s">
        <v>707</v>
      </c>
      <c r="D128" s="2">
        <v>94003</v>
      </c>
      <c r="E128" s="8">
        <v>42.48</v>
      </c>
      <c r="F128" s="10">
        <v>42614</v>
      </c>
      <c r="G128" s="2">
        <f>1</f>
        <v>1</v>
      </c>
      <c r="H128" s="26">
        <f>IF(SUMPRODUCT(($A$2:$A128=A128)*($B$2:$B128=B128))&gt;1,0,1)</f>
        <v>0</v>
      </c>
      <c r="I128" s="2">
        <f>COUNTIFS(customer_data[[#All],[customer_name]],customer_data[[#This Row],[customer_name]],customer_data[[#All],[city]],customer_data[[#This Row],[city]])</f>
        <v>6</v>
      </c>
    </row>
    <row r="129" spans="1:9" x14ac:dyDescent="0.25">
      <c r="A129" s="2" t="s">
        <v>44</v>
      </c>
      <c r="B129" s="2" t="s">
        <v>45</v>
      </c>
      <c r="C129" s="2" t="s">
        <v>707</v>
      </c>
      <c r="D129" s="2">
        <v>94003</v>
      </c>
      <c r="E129" s="8">
        <v>42.48</v>
      </c>
      <c r="F129" s="10">
        <v>42644</v>
      </c>
      <c r="G129" s="2">
        <f>1</f>
        <v>1</v>
      </c>
      <c r="H129" s="26">
        <f>IF(SUMPRODUCT(($A$2:$A129=A129)*($B$2:$B129=B129))&gt;1,0,1)</f>
        <v>0</v>
      </c>
      <c r="I129" s="2">
        <f>COUNTIFS(customer_data[[#All],[customer_name]],customer_data[[#This Row],[customer_name]],customer_data[[#All],[city]],customer_data[[#This Row],[city]])</f>
        <v>6</v>
      </c>
    </row>
    <row r="130" spans="1:9" x14ac:dyDescent="0.25">
      <c r="A130" s="2" t="s">
        <v>44</v>
      </c>
      <c r="B130" s="2" t="s">
        <v>45</v>
      </c>
      <c r="C130" s="2" t="s">
        <v>707</v>
      </c>
      <c r="D130" s="2">
        <v>94003</v>
      </c>
      <c r="E130" s="8">
        <v>42.48</v>
      </c>
      <c r="F130" s="10">
        <v>42675</v>
      </c>
      <c r="G130" s="2">
        <f>1</f>
        <v>1</v>
      </c>
      <c r="H130" s="26">
        <f>IF(SUMPRODUCT(($A$2:$A130=A130)*($B$2:$B130=B130))&gt;1,0,1)</f>
        <v>0</v>
      </c>
      <c r="I130" s="2">
        <f>COUNTIFS(customer_data[[#All],[customer_name]],customer_data[[#This Row],[customer_name]],customer_data[[#All],[city]],customer_data[[#This Row],[city]])</f>
        <v>6</v>
      </c>
    </row>
    <row r="131" spans="1:9" x14ac:dyDescent="0.25">
      <c r="A131" s="2" t="s">
        <v>44</v>
      </c>
      <c r="B131" s="2" t="s">
        <v>45</v>
      </c>
      <c r="C131" s="2" t="s">
        <v>707</v>
      </c>
      <c r="D131" s="2">
        <v>94003</v>
      </c>
      <c r="E131" s="8">
        <v>29.73</v>
      </c>
      <c r="F131" s="3">
        <v>42705</v>
      </c>
      <c r="G131" s="2">
        <f>1</f>
        <v>1</v>
      </c>
      <c r="H131" s="26">
        <f>IF(SUMPRODUCT(($A$2:$A131=A131)*($B$2:$B131=B131))&gt;1,0,1)</f>
        <v>0</v>
      </c>
      <c r="I131" s="2">
        <f>COUNTIFS(customer_data[[#All],[customer_name]],customer_data[[#This Row],[customer_name]],customer_data[[#All],[city]],customer_data[[#This Row],[city]])</f>
        <v>6</v>
      </c>
    </row>
    <row r="132" spans="1:9" x14ac:dyDescent="0.25">
      <c r="A132" s="2" t="s">
        <v>262</v>
      </c>
      <c r="B132" s="2" t="s">
        <v>263</v>
      </c>
      <c r="C132" s="2" t="s">
        <v>707</v>
      </c>
      <c r="D132" s="2">
        <v>94003</v>
      </c>
      <c r="E132" s="8">
        <v>38.229999999999997</v>
      </c>
      <c r="F132" s="3">
        <v>42461</v>
      </c>
      <c r="G132" s="2">
        <f>1</f>
        <v>1</v>
      </c>
      <c r="H132" s="26">
        <f>IF(SUMPRODUCT(($A$2:$A132=A132)*($B$2:$B132=B132))&gt;1,0,1)</f>
        <v>1</v>
      </c>
      <c r="I132" s="2">
        <f>COUNTIFS(customer_data[[#All],[customer_name]],customer_data[[#This Row],[customer_name]],customer_data[[#All],[city]],customer_data[[#This Row],[city]])</f>
        <v>9</v>
      </c>
    </row>
    <row r="133" spans="1:9" x14ac:dyDescent="0.25">
      <c r="A133" s="2" t="s">
        <v>262</v>
      </c>
      <c r="B133" s="2" t="s">
        <v>263</v>
      </c>
      <c r="C133" s="2" t="s">
        <v>707</v>
      </c>
      <c r="D133" s="2">
        <v>94003</v>
      </c>
      <c r="E133" s="8">
        <v>38.229999999999997</v>
      </c>
      <c r="F133" s="3">
        <v>42491</v>
      </c>
      <c r="G133" s="2">
        <f>1</f>
        <v>1</v>
      </c>
      <c r="H133" s="26">
        <f>IF(SUMPRODUCT(($A$2:$A133=A133)*($B$2:$B133=B133))&gt;1,0,1)</f>
        <v>0</v>
      </c>
      <c r="I133" s="2">
        <f>COUNTIFS(customer_data[[#All],[customer_name]],customer_data[[#This Row],[customer_name]],customer_data[[#All],[city]],customer_data[[#This Row],[city]])</f>
        <v>9</v>
      </c>
    </row>
    <row r="134" spans="1:9" x14ac:dyDescent="0.25">
      <c r="A134" s="2" t="s">
        <v>262</v>
      </c>
      <c r="B134" s="2" t="s">
        <v>263</v>
      </c>
      <c r="C134" s="2" t="s">
        <v>707</v>
      </c>
      <c r="D134" s="2">
        <v>94003</v>
      </c>
      <c r="E134" s="8">
        <v>38.229999999999997</v>
      </c>
      <c r="F134" s="3">
        <v>42522</v>
      </c>
      <c r="G134" s="2">
        <f>1</f>
        <v>1</v>
      </c>
      <c r="H134" s="26">
        <f>IF(SUMPRODUCT(($A$2:$A134=A134)*($B$2:$B134=B134))&gt;1,0,1)</f>
        <v>0</v>
      </c>
      <c r="I134" s="2">
        <f>COUNTIFS(customer_data[[#All],[customer_name]],customer_data[[#This Row],[customer_name]],customer_data[[#All],[city]],customer_data[[#This Row],[city]])</f>
        <v>9</v>
      </c>
    </row>
    <row r="135" spans="1:9" x14ac:dyDescent="0.25">
      <c r="A135" s="2" t="s">
        <v>262</v>
      </c>
      <c r="B135" s="2" t="s">
        <v>263</v>
      </c>
      <c r="C135" s="2" t="s">
        <v>707</v>
      </c>
      <c r="D135" s="2">
        <v>94003</v>
      </c>
      <c r="E135" s="8">
        <v>38.229999999999997</v>
      </c>
      <c r="F135" s="3">
        <v>42552</v>
      </c>
      <c r="G135" s="2">
        <f>1</f>
        <v>1</v>
      </c>
      <c r="H135" s="26">
        <f>IF(SUMPRODUCT(($A$2:$A135=A135)*($B$2:$B135=B135))&gt;1,0,1)</f>
        <v>0</v>
      </c>
      <c r="I135" s="2">
        <f>COUNTIFS(customer_data[[#All],[customer_name]],customer_data[[#This Row],[customer_name]],customer_data[[#All],[city]],customer_data[[#This Row],[city]])</f>
        <v>9</v>
      </c>
    </row>
    <row r="136" spans="1:9" x14ac:dyDescent="0.25">
      <c r="A136" s="2" t="s">
        <v>262</v>
      </c>
      <c r="B136" s="2" t="s">
        <v>263</v>
      </c>
      <c r="C136" s="2" t="s">
        <v>707</v>
      </c>
      <c r="D136" s="2">
        <v>94003</v>
      </c>
      <c r="E136" s="8">
        <v>38.229999999999997</v>
      </c>
      <c r="F136" s="10">
        <v>42583</v>
      </c>
      <c r="G136" s="2">
        <f>1</f>
        <v>1</v>
      </c>
      <c r="H136" s="26">
        <f>IF(SUMPRODUCT(($A$2:$A136=A136)*($B$2:$B136=B136))&gt;1,0,1)</f>
        <v>0</v>
      </c>
      <c r="I136" s="2">
        <f>COUNTIFS(customer_data[[#All],[customer_name]],customer_data[[#This Row],[customer_name]],customer_data[[#All],[city]],customer_data[[#This Row],[city]])</f>
        <v>9</v>
      </c>
    </row>
    <row r="137" spans="1:9" x14ac:dyDescent="0.25">
      <c r="A137" s="2" t="s">
        <v>262</v>
      </c>
      <c r="B137" s="2" t="s">
        <v>263</v>
      </c>
      <c r="C137" s="2" t="s">
        <v>707</v>
      </c>
      <c r="D137" s="2">
        <v>94003</v>
      </c>
      <c r="E137" s="8">
        <v>38.229999999999997</v>
      </c>
      <c r="F137" s="10">
        <v>42614</v>
      </c>
      <c r="G137" s="2">
        <f>1</f>
        <v>1</v>
      </c>
      <c r="H137" s="26">
        <f>IF(SUMPRODUCT(($A$2:$A137=A137)*($B$2:$B137=B137))&gt;1,0,1)</f>
        <v>0</v>
      </c>
      <c r="I137" s="2">
        <f>COUNTIFS(customer_data[[#All],[customer_name]],customer_data[[#This Row],[customer_name]],customer_data[[#All],[city]],customer_data[[#This Row],[city]])</f>
        <v>9</v>
      </c>
    </row>
    <row r="138" spans="1:9" x14ac:dyDescent="0.25">
      <c r="A138" s="2" t="s">
        <v>262</v>
      </c>
      <c r="B138" s="2" t="s">
        <v>263</v>
      </c>
      <c r="C138" s="2" t="s">
        <v>707</v>
      </c>
      <c r="D138" s="2">
        <v>94003</v>
      </c>
      <c r="E138" s="8">
        <v>38.229999999999997</v>
      </c>
      <c r="F138" s="10">
        <v>42644</v>
      </c>
      <c r="G138" s="2">
        <f>1</f>
        <v>1</v>
      </c>
      <c r="H138" s="26">
        <f>IF(SUMPRODUCT(($A$2:$A138=A138)*($B$2:$B138=B138))&gt;1,0,1)</f>
        <v>0</v>
      </c>
      <c r="I138" s="2">
        <f>COUNTIFS(customer_data[[#All],[customer_name]],customer_data[[#This Row],[customer_name]],customer_data[[#All],[city]],customer_data[[#This Row],[city]])</f>
        <v>9</v>
      </c>
    </row>
    <row r="139" spans="1:9" x14ac:dyDescent="0.25">
      <c r="A139" s="2" t="s">
        <v>262</v>
      </c>
      <c r="B139" s="2" t="s">
        <v>263</v>
      </c>
      <c r="C139" s="2" t="s">
        <v>707</v>
      </c>
      <c r="D139" s="2">
        <v>94003</v>
      </c>
      <c r="E139" s="8">
        <v>38.229999999999997</v>
      </c>
      <c r="F139" s="10">
        <v>42675</v>
      </c>
      <c r="G139" s="2">
        <f>1</f>
        <v>1</v>
      </c>
      <c r="H139" s="26">
        <f>IF(SUMPRODUCT(($A$2:$A139=A139)*($B$2:$B139=B139))&gt;1,0,1)</f>
        <v>0</v>
      </c>
      <c r="I139" s="2">
        <f>COUNTIFS(customer_data[[#All],[customer_name]],customer_data[[#This Row],[customer_name]],customer_data[[#All],[city]],customer_data[[#This Row],[city]])</f>
        <v>9</v>
      </c>
    </row>
    <row r="140" spans="1:9" x14ac:dyDescent="0.25">
      <c r="A140" s="2" t="s">
        <v>262</v>
      </c>
      <c r="B140" s="2" t="s">
        <v>263</v>
      </c>
      <c r="C140" s="2" t="s">
        <v>707</v>
      </c>
      <c r="D140" s="2">
        <v>94003</v>
      </c>
      <c r="E140" s="8">
        <v>39.369999999999997</v>
      </c>
      <c r="F140" s="3">
        <v>42705</v>
      </c>
      <c r="G140" s="2">
        <f>1</f>
        <v>1</v>
      </c>
      <c r="H140" s="26">
        <f>IF(SUMPRODUCT(($A$2:$A140=A140)*($B$2:$B140=B140))&gt;1,0,1)</f>
        <v>0</v>
      </c>
      <c r="I140" s="2">
        <f>COUNTIFS(customer_data[[#All],[customer_name]],customer_data[[#This Row],[customer_name]],customer_data[[#All],[city]],customer_data[[#This Row],[city]])</f>
        <v>9</v>
      </c>
    </row>
    <row r="141" spans="1:9" x14ac:dyDescent="0.25">
      <c r="A141" s="2" t="s">
        <v>294</v>
      </c>
      <c r="B141" s="2" t="s">
        <v>295</v>
      </c>
      <c r="C141" s="2" t="s">
        <v>707</v>
      </c>
      <c r="D141" s="2">
        <v>94003</v>
      </c>
      <c r="E141" s="8">
        <v>39.47</v>
      </c>
      <c r="F141" s="10">
        <v>42614</v>
      </c>
      <c r="G141" s="2">
        <f>1</f>
        <v>1</v>
      </c>
      <c r="H141" s="26">
        <f>IF(SUMPRODUCT(($A$2:$A141=A141)*($B$2:$B141=B141))&gt;1,0,1)</f>
        <v>1</v>
      </c>
      <c r="I141" s="2">
        <f>COUNTIFS(customer_data[[#All],[customer_name]],customer_data[[#This Row],[customer_name]],customer_data[[#All],[city]],customer_data[[#This Row],[city]])</f>
        <v>4</v>
      </c>
    </row>
    <row r="142" spans="1:9" x14ac:dyDescent="0.25">
      <c r="A142" s="2" t="s">
        <v>294</v>
      </c>
      <c r="B142" s="2" t="s">
        <v>295</v>
      </c>
      <c r="C142" s="2" t="s">
        <v>707</v>
      </c>
      <c r="D142" s="2">
        <v>94003</v>
      </c>
      <c r="E142" s="8">
        <v>39.47</v>
      </c>
      <c r="F142" s="10">
        <v>42644</v>
      </c>
      <c r="G142" s="2">
        <f>1</f>
        <v>1</v>
      </c>
      <c r="H142" s="26">
        <f>IF(SUMPRODUCT(($A$2:$A142=A142)*($B$2:$B142=B142))&gt;1,0,1)</f>
        <v>0</v>
      </c>
      <c r="I142" s="2">
        <f>COUNTIFS(customer_data[[#All],[customer_name]],customer_data[[#This Row],[customer_name]],customer_data[[#All],[city]],customer_data[[#This Row],[city]])</f>
        <v>4</v>
      </c>
    </row>
    <row r="143" spans="1:9" x14ac:dyDescent="0.25">
      <c r="A143" s="2" t="s">
        <v>294</v>
      </c>
      <c r="B143" s="2" t="s">
        <v>295</v>
      </c>
      <c r="C143" s="2" t="s">
        <v>707</v>
      </c>
      <c r="D143" s="2">
        <v>94003</v>
      </c>
      <c r="E143" s="8">
        <v>39.47</v>
      </c>
      <c r="F143" s="10">
        <v>42675</v>
      </c>
      <c r="G143" s="2">
        <f>1</f>
        <v>1</v>
      </c>
      <c r="H143" s="26">
        <f>IF(SUMPRODUCT(($A$2:$A143=A143)*($B$2:$B143=B143))&gt;1,0,1)</f>
        <v>0</v>
      </c>
      <c r="I143" s="2">
        <f>COUNTIFS(customer_data[[#All],[customer_name]],customer_data[[#This Row],[customer_name]],customer_data[[#All],[city]],customer_data[[#This Row],[city]])</f>
        <v>4</v>
      </c>
    </row>
    <row r="144" spans="1:9" x14ac:dyDescent="0.25">
      <c r="A144" s="2" t="s">
        <v>294</v>
      </c>
      <c r="B144" s="2" t="s">
        <v>295</v>
      </c>
      <c r="C144" s="2" t="s">
        <v>707</v>
      </c>
      <c r="D144" s="2">
        <v>94003</v>
      </c>
      <c r="E144" s="8">
        <v>39.54</v>
      </c>
      <c r="F144" s="3">
        <v>42705</v>
      </c>
      <c r="G144" s="2">
        <f>1</f>
        <v>1</v>
      </c>
      <c r="H144" s="26">
        <f>IF(SUMPRODUCT(($A$2:$A144=A144)*($B$2:$B144=B144))&gt;1,0,1)</f>
        <v>0</v>
      </c>
      <c r="I144" s="2">
        <f>COUNTIFS(customer_data[[#All],[customer_name]],customer_data[[#This Row],[customer_name]],customer_data[[#All],[city]],customer_data[[#This Row],[city]])</f>
        <v>4</v>
      </c>
    </row>
    <row r="145" spans="1:9" x14ac:dyDescent="0.25">
      <c r="A145" s="2" t="s">
        <v>634</v>
      </c>
      <c r="B145" s="2" t="s">
        <v>635</v>
      </c>
      <c r="C145" s="2" t="s">
        <v>707</v>
      </c>
      <c r="D145" s="2">
        <v>94003</v>
      </c>
      <c r="E145" s="8">
        <v>73.08</v>
      </c>
      <c r="F145" s="3">
        <v>42430</v>
      </c>
      <c r="G145" s="2">
        <f>1</f>
        <v>1</v>
      </c>
      <c r="H145" s="26">
        <f>IF(SUMPRODUCT(($A$2:$A145=A145)*($B$2:$B145=B145))&gt;1,0,1)</f>
        <v>1</v>
      </c>
      <c r="I145" s="2">
        <f>COUNTIFS(customer_data[[#All],[customer_name]],customer_data[[#This Row],[customer_name]],customer_data[[#All],[city]],customer_data[[#This Row],[city]])</f>
        <v>5</v>
      </c>
    </row>
    <row r="146" spans="1:9" x14ac:dyDescent="0.25">
      <c r="A146" s="2" t="s">
        <v>634</v>
      </c>
      <c r="B146" s="2" t="s">
        <v>635</v>
      </c>
      <c r="C146" s="2" t="s">
        <v>707</v>
      </c>
      <c r="D146" s="2">
        <v>94003</v>
      </c>
      <c r="E146" s="8">
        <v>73.08</v>
      </c>
      <c r="F146" s="3">
        <v>42461</v>
      </c>
      <c r="G146" s="2">
        <f>1</f>
        <v>1</v>
      </c>
      <c r="H146" s="26">
        <f>IF(SUMPRODUCT(($A$2:$A146=A146)*($B$2:$B146=B146))&gt;1,0,1)</f>
        <v>0</v>
      </c>
      <c r="I146" s="2">
        <f>COUNTIFS(customer_data[[#All],[customer_name]],customer_data[[#This Row],[customer_name]],customer_data[[#All],[city]],customer_data[[#This Row],[city]])</f>
        <v>5</v>
      </c>
    </row>
    <row r="147" spans="1:9" x14ac:dyDescent="0.25">
      <c r="A147" s="2" t="s">
        <v>634</v>
      </c>
      <c r="B147" s="2" t="s">
        <v>635</v>
      </c>
      <c r="C147" s="2" t="s">
        <v>707</v>
      </c>
      <c r="D147" s="2">
        <v>94003</v>
      </c>
      <c r="E147" s="8">
        <v>73.08</v>
      </c>
      <c r="F147" s="3">
        <v>42491</v>
      </c>
      <c r="G147" s="2">
        <f>1</f>
        <v>1</v>
      </c>
      <c r="H147" s="26">
        <f>IF(SUMPRODUCT(($A$2:$A147=A147)*($B$2:$B147=B147))&gt;1,0,1)</f>
        <v>0</v>
      </c>
      <c r="I147" s="2">
        <f>COUNTIFS(customer_data[[#All],[customer_name]],customer_data[[#This Row],[customer_name]],customer_data[[#All],[city]],customer_data[[#This Row],[city]])</f>
        <v>5</v>
      </c>
    </row>
    <row r="148" spans="1:9" x14ac:dyDescent="0.25">
      <c r="A148" s="2" t="s">
        <v>634</v>
      </c>
      <c r="B148" s="2" t="s">
        <v>635</v>
      </c>
      <c r="C148" s="2" t="s">
        <v>707</v>
      </c>
      <c r="D148" s="2">
        <v>94003</v>
      </c>
      <c r="E148" s="8">
        <v>73.08</v>
      </c>
      <c r="F148" s="3">
        <v>42522</v>
      </c>
      <c r="G148" s="2">
        <f>1</f>
        <v>1</v>
      </c>
      <c r="H148" s="26">
        <f>IF(SUMPRODUCT(($A$2:$A148=A148)*($B$2:$B148=B148))&gt;1,0,1)</f>
        <v>0</v>
      </c>
      <c r="I148" s="2">
        <f>COUNTIFS(customer_data[[#All],[customer_name]],customer_data[[#This Row],[customer_name]],customer_data[[#All],[city]],customer_data[[#This Row],[city]])</f>
        <v>5</v>
      </c>
    </row>
    <row r="149" spans="1:9" x14ac:dyDescent="0.25">
      <c r="A149" s="2" t="s">
        <v>634</v>
      </c>
      <c r="B149" s="2" t="s">
        <v>635</v>
      </c>
      <c r="C149" s="2" t="s">
        <v>707</v>
      </c>
      <c r="D149" s="2">
        <v>94003</v>
      </c>
      <c r="E149" s="8">
        <v>73.08</v>
      </c>
      <c r="F149" s="3">
        <v>42552</v>
      </c>
      <c r="G149" s="2">
        <f>1</f>
        <v>1</v>
      </c>
      <c r="H149" s="26">
        <f>IF(SUMPRODUCT(($A$2:$A149=A149)*($B$2:$B149=B149))&gt;1,0,1)</f>
        <v>0</v>
      </c>
      <c r="I149" s="2">
        <f>COUNTIFS(customer_data[[#All],[customer_name]],customer_data[[#This Row],[customer_name]],customer_data[[#All],[city]],customer_data[[#This Row],[city]])</f>
        <v>5</v>
      </c>
    </row>
    <row r="150" spans="1:9" x14ac:dyDescent="0.25">
      <c r="A150" s="2" t="s">
        <v>448</v>
      </c>
      <c r="B150" s="2" t="s">
        <v>449</v>
      </c>
      <c r="C150" s="2" t="s">
        <v>707</v>
      </c>
      <c r="D150" s="2">
        <v>94003</v>
      </c>
      <c r="E150" s="8">
        <v>49.57</v>
      </c>
      <c r="F150" s="10">
        <v>42614</v>
      </c>
      <c r="G150" s="2">
        <f>1</f>
        <v>1</v>
      </c>
      <c r="H150" s="26">
        <f>IF(SUMPRODUCT(($A$2:$A150=A150)*($B$2:$B150=B150))&gt;1,0,1)</f>
        <v>1</v>
      </c>
      <c r="I150" s="2">
        <f>COUNTIFS(customer_data[[#All],[customer_name]],customer_data[[#This Row],[customer_name]],customer_data[[#All],[city]],customer_data[[#This Row],[city]])</f>
        <v>4</v>
      </c>
    </row>
    <row r="151" spans="1:9" x14ac:dyDescent="0.25">
      <c r="A151" s="2" t="s">
        <v>448</v>
      </c>
      <c r="B151" s="2" t="s">
        <v>449</v>
      </c>
      <c r="C151" s="2" t="s">
        <v>707</v>
      </c>
      <c r="D151" s="2">
        <v>94003</v>
      </c>
      <c r="E151" s="8">
        <v>49.57</v>
      </c>
      <c r="F151" s="10">
        <v>42644</v>
      </c>
      <c r="G151" s="2">
        <f>1</f>
        <v>1</v>
      </c>
      <c r="H151" s="26">
        <f>IF(SUMPRODUCT(($A$2:$A151=A151)*($B$2:$B151=B151))&gt;1,0,1)</f>
        <v>0</v>
      </c>
      <c r="I151" s="2">
        <f>COUNTIFS(customer_data[[#All],[customer_name]],customer_data[[#This Row],[customer_name]],customer_data[[#All],[city]],customer_data[[#This Row],[city]])</f>
        <v>4</v>
      </c>
    </row>
    <row r="152" spans="1:9" x14ac:dyDescent="0.25">
      <c r="A152" s="2" t="s">
        <v>448</v>
      </c>
      <c r="B152" s="2" t="s">
        <v>449</v>
      </c>
      <c r="C152" s="2" t="s">
        <v>707</v>
      </c>
      <c r="D152" s="2">
        <v>94003</v>
      </c>
      <c r="E152" s="8">
        <v>49.57</v>
      </c>
      <c r="F152" s="10">
        <v>42675</v>
      </c>
      <c r="G152" s="2">
        <f>1</f>
        <v>1</v>
      </c>
      <c r="H152" s="26">
        <f>IF(SUMPRODUCT(($A$2:$A152=A152)*($B$2:$B152=B152))&gt;1,0,1)</f>
        <v>0</v>
      </c>
      <c r="I152" s="2">
        <f>COUNTIFS(customer_data[[#All],[customer_name]],customer_data[[#This Row],[customer_name]],customer_data[[#All],[city]],customer_data[[#This Row],[city]])</f>
        <v>4</v>
      </c>
    </row>
    <row r="153" spans="1:9" x14ac:dyDescent="0.25">
      <c r="A153" s="2" t="s">
        <v>448</v>
      </c>
      <c r="B153" s="2" t="s">
        <v>449</v>
      </c>
      <c r="C153" s="2" t="s">
        <v>707</v>
      </c>
      <c r="D153" s="2">
        <v>94003</v>
      </c>
      <c r="E153" s="8">
        <v>50.1</v>
      </c>
      <c r="F153" s="3">
        <v>42705</v>
      </c>
      <c r="G153" s="2">
        <f>1</f>
        <v>1</v>
      </c>
      <c r="H153" s="26">
        <f>IF(SUMPRODUCT(($A$2:$A153=A153)*($B$2:$B153=B153))&gt;1,0,1)</f>
        <v>0</v>
      </c>
      <c r="I153" s="2">
        <f>COUNTIFS(customer_data[[#All],[customer_name]],customer_data[[#This Row],[customer_name]],customer_data[[#All],[city]],customer_data[[#This Row],[city]])</f>
        <v>4</v>
      </c>
    </row>
    <row r="154" spans="1:9" x14ac:dyDescent="0.25">
      <c r="A154" s="2" t="s">
        <v>284</v>
      </c>
      <c r="B154" s="2" t="s">
        <v>285</v>
      </c>
      <c r="C154" s="2" t="s">
        <v>707</v>
      </c>
      <c r="D154" s="2">
        <v>94003</v>
      </c>
      <c r="E154" s="8">
        <v>39.369999999999997</v>
      </c>
      <c r="F154" s="3">
        <v>42552</v>
      </c>
      <c r="G154" s="2">
        <f>1</f>
        <v>1</v>
      </c>
      <c r="H154" s="26">
        <f>IF(SUMPRODUCT(($A$2:$A154=A154)*($B$2:$B154=B154))&gt;1,0,1)</f>
        <v>1</v>
      </c>
      <c r="I154" s="2">
        <f>COUNTIFS(customer_data[[#All],[customer_name]],customer_data[[#This Row],[customer_name]],customer_data[[#All],[city]],customer_data[[#This Row],[city]])</f>
        <v>6</v>
      </c>
    </row>
    <row r="155" spans="1:9" x14ac:dyDescent="0.25">
      <c r="A155" s="2" t="s">
        <v>284</v>
      </c>
      <c r="B155" s="2" t="s">
        <v>285</v>
      </c>
      <c r="C155" s="2" t="s">
        <v>707</v>
      </c>
      <c r="D155" s="2">
        <v>94003</v>
      </c>
      <c r="E155" s="8">
        <v>39.369999999999997</v>
      </c>
      <c r="F155" s="10">
        <v>42583</v>
      </c>
      <c r="G155" s="2">
        <f>1</f>
        <v>1</v>
      </c>
      <c r="H155" s="26">
        <f>IF(SUMPRODUCT(($A$2:$A155=A155)*($B$2:$B155=B155))&gt;1,0,1)</f>
        <v>0</v>
      </c>
      <c r="I155" s="2">
        <f>COUNTIFS(customer_data[[#All],[customer_name]],customer_data[[#This Row],[customer_name]],customer_data[[#All],[city]],customer_data[[#This Row],[city]])</f>
        <v>6</v>
      </c>
    </row>
    <row r="156" spans="1:9" x14ac:dyDescent="0.25">
      <c r="A156" s="2" t="s">
        <v>284</v>
      </c>
      <c r="B156" s="2" t="s">
        <v>285</v>
      </c>
      <c r="C156" s="2" t="s">
        <v>707</v>
      </c>
      <c r="D156" s="2">
        <v>94003</v>
      </c>
      <c r="E156" s="8">
        <v>39.369999999999997</v>
      </c>
      <c r="F156" s="10">
        <v>42614</v>
      </c>
      <c r="G156" s="2">
        <f>1</f>
        <v>1</v>
      </c>
      <c r="H156" s="26">
        <f>IF(SUMPRODUCT(($A$2:$A156=A156)*($B$2:$B156=B156))&gt;1,0,1)</f>
        <v>0</v>
      </c>
      <c r="I156" s="2">
        <f>COUNTIFS(customer_data[[#All],[customer_name]],customer_data[[#This Row],[customer_name]],customer_data[[#All],[city]],customer_data[[#This Row],[city]])</f>
        <v>6</v>
      </c>
    </row>
    <row r="157" spans="1:9" x14ac:dyDescent="0.25">
      <c r="A157" s="2" t="s">
        <v>284</v>
      </c>
      <c r="B157" s="2" t="s">
        <v>285</v>
      </c>
      <c r="C157" s="2" t="s">
        <v>707</v>
      </c>
      <c r="D157" s="2">
        <v>94003</v>
      </c>
      <c r="E157" s="8">
        <v>39.369999999999997</v>
      </c>
      <c r="F157" s="10">
        <v>42644</v>
      </c>
      <c r="G157" s="2">
        <f>1</f>
        <v>1</v>
      </c>
      <c r="H157" s="26">
        <f>IF(SUMPRODUCT(($A$2:$A157=A157)*($B$2:$B157=B157))&gt;1,0,1)</f>
        <v>0</v>
      </c>
      <c r="I157" s="2">
        <f>COUNTIFS(customer_data[[#All],[customer_name]],customer_data[[#This Row],[customer_name]],customer_data[[#All],[city]],customer_data[[#This Row],[city]])</f>
        <v>6</v>
      </c>
    </row>
    <row r="158" spans="1:9" x14ac:dyDescent="0.25">
      <c r="A158" s="2" t="s">
        <v>284</v>
      </c>
      <c r="B158" s="2" t="s">
        <v>285</v>
      </c>
      <c r="C158" s="2" t="s">
        <v>707</v>
      </c>
      <c r="D158" s="2">
        <v>94003</v>
      </c>
      <c r="E158" s="8">
        <v>39.369999999999997</v>
      </c>
      <c r="F158" s="10">
        <v>42675</v>
      </c>
      <c r="G158" s="2">
        <f>1</f>
        <v>1</v>
      </c>
      <c r="H158" s="26">
        <f>IF(SUMPRODUCT(($A$2:$A158=A158)*($B$2:$B158=B158))&gt;1,0,1)</f>
        <v>0</v>
      </c>
      <c r="I158" s="2">
        <f>COUNTIFS(customer_data[[#All],[customer_name]],customer_data[[#This Row],[customer_name]],customer_data[[#All],[city]],customer_data[[#This Row],[city]])</f>
        <v>6</v>
      </c>
    </row>
    <row r="159" spans="1:9" x14ac:dyDescent="0.25">
      <c r="A159" s="2" t="s">
        <v>284</v>
      </c>
      <c r="B159" s="2" t="s">
        <v>285</v>
      </c>
      <c r="C159" s="2" t="s">
        <v>707</v>
      </c>
      <c r="D159" s="2">
        <v>94003</v>
      </c>
      <c r="E159" s="8">
        <v>39.47</v>
      </c>
      <c r="F159" s="3">
        <v>42705</v>
      </c>
      <c r="G159" s="2">
        <f>1</f>
        <v>1</v>
      </c>
      <c r="H159" s="26">
        <f>IF(SUMPRODUCT(($A$2:$A159=A159)*($B$2:$B159=B159))&gt;1,0,1)</f>
        <v>0</v>
      </c>
      <c r="I159" s="2">
        <f>COUNTIFS(customer_data[[#All],[customer_name]],customer_data[[#This Row],[customer_name]],customer_data[[#All],[city]],customer_data[[#This Row],[city]])</f>
        <v>6</v>
      </c>
    </row>
    <row r="160" spans="1:9" x14ac:dyDescent="0.25">
      <c r="A160" s="2" t="s">
        <v>226</v>
      </c>
      <c r="B160" s="2" t="s">
        <v>227</v>
      </c>
      <c r="C160" s="2" t="s">
        <v>707</v>
      </c>
      <c r="D160" s="2">
        <v>94003</v>
      </c>
      <c r="E160" s="8">
        <v>36.159999999999997</v>
      </c>
      <c r="F160" s="10">
        <v>42614</v>
      </c>
      <c r="G160" s="2">
        <f>1</f>
        <v>1</v>
      </c>
      <c r="H160" s="26">
        <f>IF(SUMPRODUCT(($A$2:$A160=A160)*($B$2:$B160=B160))&gt;1,0,1)</f>
        <v>1</v>
      </c>
      <c r="I160" s="2">
        <f>COUNTIFS(customer_data[[#All],[customer_name]],customer_data[[#This Row],[customer_name]],customer_data[[#All],[city]],customer_data[[#This Row],[city]])</f>
        <v>4</v>
      </c>
    </row>
    <row r="161" spans="1:9" x14ac:dyDescent="0.25">
      <c r="A161" s="2" t="s">
        <v>226</v>
      </c>
      <c r="B161" s="2" t="s">
        <v>227</v>
      </c>
      <c r="C161" s="2" t="s">
        <v>707</v>
      </c>
      <c r="D161" s="2">
        <v>94003</v>
      </c>
      <c r="E161" s="8">
        <v>36.159999999999997</v>
      </c>
      <c r="F161" s="10">
        <v>42644</v>
      </c>
      <c r="G161" s="2">
        <f>1</f>
        <v>1</v>
      </c>
      <c r="H161" s="26">
        <f>IF(SUMPRODUCT(($A$2:$A161=A161)*($B$2:$B161=B161))&gt;1,0,1)</f>
        <v>0</v>
      </c>
      <c r="I161" s="2">
        <f>COUNTIFS(customer_data[[#All],[customer_name]],customer_data[[#This Row],[customer_name]],customer_data[[#All],[city]],customer_data[[#This Row],[city]])</f>
        <v>4</v>
      </c>
    </row>
    <row r="162" spans="1:9" x14ac:dyDescent="0.25">
      <c r="A162" s="2" t="s">
        <v>226</v>
      </c>
      <c r="B162" s="2" t="s">
        <v>227</v>
      </c>
      <c r="C162" s="2" t="s">
        <v>707</v>
      </c>
      <c r="D162" s="2">
        <v>94003</v>
      </c>
      <c r="E162" s="8">
        <v>36.159999999999997</v>
      </c>
      <c r="F162" s="10">
        <v>42675</v>
      </c>
      <c r="G162" s="2">
        <f>1</f>
        <v>1</v>
      </c>
      <c r="H162" s="26">
        <f>IF(SUMPRODUCT(($A$2:$A162=A162)*($B$2:$B162=B162))&gt;1,0,1)</f>
        <v>0</v>
      </c>
      <c r="I162" s="2">
        <f>COUNTIFS(customer_data[[#All],[customer_name]],customer_data[[#This Row],[customer_name]],customer_data[[#All],[city]],customer_data[[#This Row],[city]])</f>
        <v>4</v>
      </c>
    </row>
    <row r="163" spans="1:9" x14ac:dyDescent="0.25">
      <c r="A163" s="2" t="s">
        <v>226</v>
      </c>
      <c r="B163" s="2" t="s">
        <v>227</v>
      </c>
      <c r="C163" s="2" t="s">
        <v>707</v>
      </c>
      <c r="D163" s="2">
        <v>94003</v>
      </c>
      <c r="E163" s="8">
        <v>38.229999999999997</v>
      </c>
      <c r="F163" s="3">
        <v>42705</v>
      </c>
      <c r="G163" s="2">
        <f>1</f>
        <v>1</v>
      </c>
      <c r="H163" s="26">
        <f>IF(SUMPRODUCT(($A$2:$A163=A163)*($B$2:$B163=B163))&gt;1,0,1)</f>
        <v>0</v>
      </c>
      <c r="I163" s="2">
        <f>COUNTIFS(customer_data[[#All],[customer_name]],customer_data[[#This Row],[customer_name]],customer_data[[#All],[city]],customer_data[[#This Row],[city]])</f>
        <v>4</v>
      </c>
    </row>
    <row r="164" spans="1:9" x14ac:dyDescent="0.25">
      <c r="A164" s="2" t="s">
        <v>292</v>
      </c>
      <c r="B164" s="2" t="s">
        <v>293</v>
      </c>
      <c r="C164" s="2" t="s">
        <v>707</v>
      </c>
      <c r="D164" s="2">
        <v>94003</v>
      </c>
      <c r="E164" s="8">
        <v>39.47</v>
      </c>
      <c r="F164" s="3">
        <v>42522</v>
      </c>
      <c r="G164" s="2">
        <f>1</f>
        <v>1</v>
      </c>
      <c r="H164" s="26">
        <f>IF(SUMPRODUCT(($A$2:$A164=A164)*($B$2:$B164=B164))&gt;1,0,1)</f>
        <v>1</v>
      </c>
      <c r="I164" s="2">
        <f>COUNTIFS(customer_data[[#All],[customer_name]],customer_data[[#This Row],[customer_name]],customer_data[[#All],[city]],customer_data[[#This Row],[city]])</f>
        <v>7</v>
      </c>
    </row>
    <row r="165" spans="1:9" x14ac:dyDescent="0.25">
      <c r="A165" s="2" t="s">
        <v>292</v>
      </c>
      <c r="B165" s="2" t="s">
        <v>293</v>
      </c>
      <c r="C165" s="2" t="s">
        <v>707</v>
      </c>
      <c r="D165" s="2">
        <v>94003</v>
      </c>
      <c r="E165" s="8">
        <v>39.47</v>
      </c>
      <c r="F165" s="3">
        <v>42552</v>
      </c>
      <c r="G165" s="2">
        <f>1</f>
        <v>1</v>
      </c>
      <c r="H165" s="26">
        <f>IF(SUMPRODUCT(($A$2:$A165=A165)*($B$2:$B165=B165))&gt;1,0,1)</f>
        <v>0</v>
      </c>
      <c r="I165" s="2">
        <f>COUNTIFS(customer_data[[#All],[customer_name]],customer_data[[#This Row],[customer_name]],customer_data[[#All],[city]],customer_data[[#This Row],[city]])</f>
        <v>7</v>
      </c>
    </row>
    <row r="166" spans="1:9" x14ac:dyDescent="0.25">
      <c r="A166" s="2" t="s">
        <v>292</v>
      </c>
      <c r="B166" s="2" t="s">
        <v>293</v>
      </c>
      <c r="C166" s="2" t="s">
        <v>707</v>
      </c>
      <c r="D166" s="2">
        <v>94003</v>
      </c>
      <c r="E166" s="8">
        <v>39.47</v>
      </c>
      <c r="F166" s="10">
        <v>42583</v>
      </c>
      <c r="G166" s="2">
        <f>1</f>
        <v>1</v>
      </c>
      <c r="H166" s="26">
        <f>IF(SUMPRODUCT(($A$2:$A166=A166)*($B$2:$B166=B166))&gt;1,0,1)</f>
        <v>0</v>
      </c>
      <c r="I166" s="2">
        <f>COUNTIFS(customer_data[[#All],[customer_name]],customer_data[[#This Row],[customer_name]],customer_data[[#All],[city]],customer_data[[#This Row],[city]])</f>
        <v>7</v>
      </c>
    </row>
    <row r="167" spans="1:9" x14ac:dyDescent="0.25">
      <c r="A167" s="2" t="s">
        <v>292</v>
      </c>
      <c r="B167" s="2" t="s">
        <v>293</v>
      </c>
      <c r="C167" s="2" t="s">
        <v>707</v>
      </c>
      <c r="D167" s="2">
        <v>94003</v>
      </c>
      <c r="E167" s="8">
        <v>39.47</v>
      </c>
      <c r="F167" s="10">
        <v>42614</v>
      </c>
      <c r="G167" s="2">
        <f>1</f>
        <v>1</v>
      </c>
      <c r="H167" s="26">
        <f>IF(SUMPRODUCT(($A$2:$A167=A167)*($B$2:$B167=B167))&gt;1,0,1)</f>
        <v>0</v>
      </c>
      <c r="I167" s="2">
        <f>COUNTIFS(customer_data[[#All],[customer_name]],customer_data[[#This Row],[customer_name]],customer_data[[#All],[city]],customer_data[[#This Row],[city]])</f>
        <v>7</v>
      </c>
    </row>
    <row r="168" spans="1:9" x14ac:dyDescent="0.25">
      <c r="A168" s="2" t="s">
        <v>292</v>
      </c>
      <c r="B168" s="2" t="s">
        <v>293</v>
      </c>
      <c r="C168" s="2" t="s">
        <v>707</v>
      </c>
      <c r="D168" s="2">
        <v>94003</v>
      </c>
      <c r="E168" s="8">
        <v>39.47</v>
      </c>
      <c r="F168" s="10">
        <v>42644</v>
      </c>
      <c r="G168" s="2">
        <f>1</f>
        <v>1</v>
      </c>
      <c r="H168" s="26">
        <f>IF(SUMPRODUCT(($A$2:$A168=A168)*($B$2:$B168=B168))&gt;1,0,1)</f>
        <v>0</v>
      </c>
      <c r="I168" s="2">
        <f>COUNTIFS(customer_data[[#All],[customer_name]],customer_data[[#This Row],[customer_name]],customer_data[[#All],[city]],customer_data[[#This Row],[city]])</f>
        <v>7</v>
      </c>
    </row>
    <row r="169" spans="1:9" x14ac:dyDescent="0.25">
      <c r="A169" s="2" t="s">
        <v>292</v>
      </c>
      <c r="B169" s="2" t="s">
        <v>293</v>
      </c>
      <c r="C169" s="2" t="s">
        <v>707</v>
      </c>
      <c r="D169" s="2">
        <v>94003</v>
      </c>
      <c r="E169" s="8">
        <v>39.47</v>
      </c>
      <c r="F169" s="10">
        <v>42675</v>
      </c>
      <c r="G169" s="2">
        <f>1</f>
        <v>1</v>
      </c>
      <c r="H169" s="26">
        <f>IF(SUMPRODUCT(($A$2:$A169=A169)*($B$2:$B169=B169))&gt;1,0,1)</f>
        <v>0</v>
      </c>
      <c r="I169" s="2">
        <f>COUNTIFS(customer_data[[#All],[customer_name]],customer_data[[#This Row],[customer_name]],customer_data[[#All],[city]],customer_data[[#This Row],[city]])</f>
        <v>7</v>
      </c>
    </row>
    <row r="170" spans="1:9" x14ac:dyDescent="0.25">
      <c r="A170" s="2" t="s">
        <v>292</v>
      </c>
      <c r="B170" s="2" t="s">
        <v>293</v>
      </c>
      <c r="C170" s="2" t="s">
        <v>707</v>
      </c>
      <c r="D170" s="2">
        <v>94003</v>
      </c>
      <c r="E170" s="8">
        <v>39.47</v>
      </c>
      <c r="F170" s="3">
        <v>42705</v>
      </c>
      <c r="G170" s="2">
        <f>1</f>
        <v>1</v>
      </c>
      <c r="H170" s="26">
        <f>IF(SUMPRODUCT(($A$2:$A170=A170)*($B$2:$B170=B170))&gt;1,0,1)</f>
        <v>0</v>
      </c>
      <c r="I170" s="2">
        <f>COUNTIFS(customer_data[[#All],[customer_name]],customer_data[[#This Row],[customer_name]],customer_data[[#All],[city]],customer_data[[#This Row],[city]])</f>
        <v>7</v>
      </c>
    </row>
    <row r="171" spans="1:9" x14ac:dyDescent="0.25">
      <c r="A171" s="2" t="s">
        <v>528</v>
      </c>
      <c r="B171" s="2" t="s">
        <v>529</v>
      </c>
      <c r="C171" s="2" t="s">
        <v>707</v>
      </c>
      <c r="D171" s="2">
        <v>94003</v>
      </c>
      <c r="E171" s="8">
        <v>55.23</v>
      </c>
      <c r="F171" s="3">
        <v>42491</v>
      </c>
      <c r="G171" s="2">
        <f>1</f>
        <v>1</v>
      </c>
      <c r="H171" s="26">
        <f>IF(SUMPRODUCT(($A$2:$A171=A171)*($B$2:$B171=B171))&gt;1,0,1)</f>
        <v>1</v>
      </c>
      <c r="I171" s="2">
        <f>COUNTIFS(customer_data[[#All],[customer_name]],customer_data[[#This Row],[customer_name]],customer_data[[#All],[city]],customer_data[[#This Row],[city]])</f>
        <v>8</v>
      </c>
    </row>
    <row r="172" spans="1:9" x14ac:dyDescent="0.25">
      <c r="A172" s="2" t="s">
        <v>528</v>
      </c>
      <c r="B172" s="2" t="s">
        <v>529</v>
      </c>
      <c r="C172" s="2" t="s">
        <v>707</v>
      </c>
      <c r="D172" s="2">
        <v>94003</v>
      </c>
      <c r="E172" s="8">
        <v>55.23</v>
      </c>
      <c r="F172" s="3">
        <v>42522</v>
      </c>
      <c r="G172" s="2">
        <f>1</f>
        <v>1</v>
      </c>
      <c r="H172" s="26">
        <f>IF(SUMPRODUCT(($A$2:$A172=A172)*($B$2:$B172=B172))&gt;1,0,1)</f>
        <v>0</v>
      </c>
      <c r="I172" s="2">
        <f>COUNTIFS(customer_data[[#All],[customer_name]],customer_data[[#This Row],[customer_name]],customer_data[[#All],[city]],customer_data[[#This Row],[city]])</f>
        <v>8</v>
      </c>
    </row>
    <row r="173" spans="1:9" x14ac:dyDescent="0.25">
      <c r="A173" s="2" t="s">
        <v>528</v>
      </c>
      <c r="B173" s="2" t="s">
        <v>529</v>
      </c>
      <c r="C173" s="2" t="s">
        <v>707</v>
      </c>
      <c r="D173" s="2">
        <v>94003</v>
      </c>
      <c r="E173" s="8">
        <v>55.23</v>
      </c>
      <c r="F173" s="3">
        <v>42552</v>
      </c>
      <c r="G173" s="2">
        <f>1</f>
        <v>1</v>
      </c>
      <c r="H173" s="26">
        <f>IF(SUMPRODUCT(($A$2:$A173=A173)*($B$2:$B173=B173))&gt;1,0,1)</f>
        <v>0</v>
      </c>
      <c r="I173" s="2">
        <f>COUNTIFS(customer_data[[#All],[customer_name]],customer_data[[#This Row],[customer_name]],customer_data[[#All],[city]],customer_data[[#This Row],[city]])</f>
        <v>8</v>
      </c>
    </row>
    <row r="174" spans="1:9" x14ac:dyDescent="0.25">
      <c r="A174" s="2" t="s">
        <v>528</v>
      </c>
      <c r="B174" s="2" t="s">
        <v>529</v>
      </c>
      <c r="C174" s="2" t="s">
        <v>707</v>
      </c>
      <c r="D174" s="2">
        <v>94003</v>
      </c>
      <c r="E174" s="8">
        <v>55.23</v>
      </c>
      <c r="F174" s="10">
        <v>42583</v>
      </c>
      <c r="G174" s="2">
        <f>1</f>
        <v>1</v>
      </c>
      <c r="H174" s="26">
        <f>IF(SUMPRODUCT(($A$2:$A174=A174)*($B$2:$B174=B174))&gt;1,0,1)</f>
        <v>0</v>
      </c>
      <c r="I174" s="2">
        <f>COUNTIFS(customer_data[[#All],[customer_name]],customer_data[[#This Row],[customer_name]],customer_data[[#All],[city]],customer_data[[#This Row],[city]])</f>
        <v>8</v>
      </c>
    </row>
    <row r="175" spans="1:9" x14ac:dyDescent="0.25">
      <c r="A175" s="2" t="s">
        <v>528</v>
      </c>
      <c r="B175" s="2" t="s">
        <v>529</v>
      </c>
      <c r="C175" s="2" t="s">
        <v>707</v>
      </c>
      <c r="D175" s="2">
        <v>94003</v>
      </c>
      <c r="E175" s="8">
        <v>55.23</v>
      </c>
      <c r="F175" s="10">
        <v>42614</v>
      </c>
      <c r="G175" s="2">
        <f>1</f>
        <v>1</v>
      </c>
      <c r="H175" s="26">
        <f>IF(SUMPRODUCT(($A$2:$A175=A175)*($B$2:$B175=B175))&gt;1,0,1)</f>
        <v>0</v>
      </c>
      <c r="I175" s="2">
        <f>COUNTIFS(customer_data[[#All],[customer_name]],customer_data[[#This Row],[customer_name]],customer_data[[#All],[city]],customer_data[[#This Row],[city]])</f>
        <v>8</v>
      </c>
    </row>
    <row r="176" spans="1:9" x14ac:dyDescent="0.25">
      <c r="A176" s="2" t="s">
        <v>528</v>
      </c>
      <c r="B176" s="2" t="s">
        <v>529</v>
      </c>
      <c r="C176" s="2" t="s">
        <v>707</v>
      </c>
      <c r="D176" s="2">
        <v>94003</v>
      </c>
      <c r="E176" s="8">
        <v>55.23</v>
      </c>
      <c r="F176" s="10">
        <v>42644</v>
      </c>
      <c r="G176" s="2">
        <f>1</f>
        <v>1</v>
      </c>
      <c r="H176" s="26">
        <f>IF(SUMPRODUCT(($A$2:$A176=A176)*($B$2:$B176=B176))&gt;1,0,1)</f>
        <v>0</v>
      </c>
      <c r="I176" s="2">
        <f>COUNTIFS(customer_data[[#All],[customer_name]],customer_data[[#This Row],[customer_name]],customer_data[[#All],[city]],customer_data[[#This Row],[city]])</f>
        <v>8</v>
      </c>
    </row>
    <row r="177" spans="1:9" x14ac:dyDescent="0.25">
      <c r="A177" s="2" t="s">
        <v>528</v>
      </c>
      <c r="B177" s="2" t="s">
        <v>529</v>
      </c>
      <c r="C177" s="2" t="s">
        <v>707</v>
      </c>
      <c r="D177" s="2">
        <v>94003</v>
      </c>
      <c r="E177" s="8">
        <v>55.23</v>
      </c>
      <c r="F177" s="10">
        <v>42675</v>
      </c>
      <c r="G177" s="2">
        <f>1</f>
        <v>1</v>
      </c>
      <c r="H177" s="26">
        <f>IF(SUMPRODUCT(($A$2:$A177=A177)*($B$2:$B177=B177))&gt;1,0,1)</f>
        <v>0</v>
      </c>
      <c r="I177" s="2">
        <f>COUNTIFS(customer_data[[#All],[customer_name]],customer_data[[#This Row],[customer_name]],customer_data[[#All],[city]],customer_data[[#This Row],[city]])</f>
        <v>8</v>
      </c>
    </row>
    <row r="178" spans="1:9" x14ac:dyDescent="0.25">
      <c r="A178" s="2" t="s">
        <v>528</v>
      </c>
      <c r="B178" s="2" t="s">
        <v>529</v>
      </c>
      <c r="C178" s="2" t="s">
        <v>707</v>
      </c>
      <c r="D178" s="2">
        <v>94003</v>
      </c>
      <c r="E178" s="8">
        <v>56.7</v>
      </c>
      <c r="F178" s="3">
        <v>42705</v>
      </c>
      <c r="G178" s="2">
        <f>1</f>
        <v>1</v>
      </c>
      <c r="H178" s="26">
        <f>IF(SUMPRODUCT(($A$2:$A178=A178)*($B$2:$B178=B178))&gt;1,0,1)</f>
        <v>0</v>
      </c>
      <c r="I178" s="2">
        <f>COUNTIFS(customer_data[[#All],[customer_name]],customer_data[[#This Row],[customer_name]],customer_data[[#All],[city]],customer_data[[#This Row],[city]])</f>
        <v>8</v>
      </c>
    </row>
    <row r="179" spans="1:9" x14ac:dyDescent="0.25">
      <c r="A179" s="2" t="s">
        <v>318</v>
      </c>
      <c r="B179" s="2" t="s">
        <v>319</v>
      </c>
      <c r="C179" s="2" t="s">
        <v>707</v>
      </c>
      <c r="D179" s="2">
        <v>94003</v>
      </c>
      <c r="E179" s="8">
        <v>41.7</v>
      </c>
      <c r="F179" s="10">
        <v>42614</v>
      </c>
      <c r="G179" s="2">
        <f>1</f>
        <v>1</v>
      </c>
      <c r="H179" s="26">
        <f>IF(SUMPRODUCT(($A$2:$A179=A179)*($B$2:$B179=B179))&gt;1,0,1)</f>
        <v>1</v>
      </c>
      <c r="I179" s="2">
        <f>COUNTIFS(customer_data[[#All],[customer_name]],customer_data[[#This Row],[customer_name]],customer_data[[#All],[city]],customer_data[[#This Row],[city]])</f>
        <v>4</v>
      </c>
    </row>
    <row r="180" spans="1:9" x14ac:dyDescent="0.25">
      <c r="A180" s="2" t="s">
        <v>318</v>
      </c>
      <c r="B180" s="2" t="s">
        <v>319</v>
      </c>
      <c r="C180" s="2" t="s">
        <v>707</v>
      </c>
      <c r="D180" s="2">
        <v>94003</v>
      </c>
      <c r="E180" s="8">
        <v>41.7</v>
      </c>
      <c r="F180" s="10">
        <v>42644</v>
      </c>
      <c r="G180" s="2">
        <f>1</f>
        <v>1</v>
      </c>
      <c r="H180" s="26">
        <f>IF(SUMPRODUCT(($A$2:$A180=A180)*($B$2:$B180=B180))&gt;1,0,1)</f>
        <v>0</v>
      </c>
      <c r="I180" s="2">
        <f>COUNTIFS(customer_data[[#All],[customer_name]],customer_data[[#This Row],[customer_name]],customer_data[[#All],[city]],customer_data[[#This Row],[city]])</f>
        <v>4</v>
      </c>
    </row>
    <row r="181" spans="1:9" x14ac:dyDescent="0.25">
      <c r="A181" s="2" t="s">
        <v>318</v>
      </c>
      <c r="B181" s="2" t="s">
        <v>319</v>
      </c>
      <c r="C181" s="2" t="s">
        <v>707</v>
      </c>
      <c r="D181" s="2">
        <v>94003</v>
      </c>
      <c r="E181" s="8">
        <v>41.7</v>
      </c>
      <c r="F181" s="10">
        <v>42675</v>
      </c>
      <c r="G181" s="2">
        <f>1</f>
        <v>1</v>
      </c>
      <c r="H181" s="26">
        <f>IF(SUMPRODUCT(($A$2:$A181=A181)*($B$2:$B181=B181))&gt;1,0,1)</f>
        <v>0</v>
      </c>
      <c r="I181" s="2">
        <f>COUNTIFS(customer_data[[#All],[customer_name]],customer_data[[#This Row],[customer_name]],customer_data[[#All],[city]],customer_data[[#This Row],[city]])</f>
        <v>4</v>
      </c>
    </row>
    <row r="182" spans="1:9" x14ac:dyDescent="0.25">
      <c r="A182" s="2" t="s">
        <v>318</v>
      </c>
      <c r="B182" s="2" t="s">
        <v>319</v>
      </c>
      <c r="C182" s="2" t="s">
        <v>707</v>
      </c>
      <c r="D182" s="2">
        <v>94003</v>
      </c>
      <c r="E182" s="8">
        <v>42.48</v>
      </c>
      <c r="F182" s="3">
        <v>42705</v>
      </c>
      <c r="G182" s="2">
        <f>1</f>
        <v>1</v>
      </c>
      <c r="H182" s="26">
        <f>IF(SUMPRODUCT(($A$2:$A182=A182)*($B$2:$B182=B182))&gt;1,0,1)</f>
        <v>0</v>
      </c>
      <c r="I182" s="2">
        <f>COUNTIFS(customer_data[[#All],[customer_name]],customer_data[[#This Row],[customer_name]],customer_data[[#All],[city]],customer_data[[#This Row],[city]])</f>
        <v>4</v>
      </c>
    </row>
    <row r="183" spans="1:9" x14ac:dyDescent="0.25">
      <c r="A183" s="2" t="s">
        <v>500</v>
      </c>
      <c r="B183" s="2" t="s">
        <v>501</v>
      </c>
      <c r="C183" s="2" t="s">
        <v>707</v>
      </c>
      <c r="D183" s="2">
        <v>94003</v>
      </c>
      <c r="E183" s="8">
        <v>50.98</v>
      </c>
      <c r="F183" s="3">
        <v>42491</v>
      </c>
      <c r="G183" s="2">
        <f>1</f>
        <v>1</v>
      </c>
      <c r="H183" s="26">
        <f>IF(SUMPRODUCT(($A$2:$A183=A183)*($B$2:$B183=B183))&gt;1,0,1)</f>
        <v>1</v>
      </c>
      <c r="I183" s="2">
        <f>COUNTIFS(customer_data[[#All],[customer_name]],customer_data[[#This Row],[customer_name]],customer_data[[#All],[city]],customer_data[[#This Row],[city]])</f>
        <v>8</v>
      </c>
    </row>
    <row r="184" spans="1:9" x14ac:dyDescent="0.25">
      <c r="A184" s="2" t="s">
        <v>500</v>
      </c>
      <c r="B184" s="2" t="s">
        <v>501</v>
      </c>
      <c r="C184" s="2" t="s">
        <v>707</v>
      </c>
      <c r="D184" s="2">
        <v>94003</v>
      </c>
      <c r="E184" s="8">
        <v>50.98</v>
      </c>
      <c r="F184" s="3">
        <v>42522</v>
      </c>
      <c r="G184" s="2">
        <f>1</f>
        <v>1</v>
      </c>
      <c r="H184" s="26">
        <f>IF(SUMPRODUCT(($A$2:$A184=A184)*($B$2:$B184=B184))&gt;1,0,1)</f>
        <v>0</v>
      </c>
      <c r="I184" s="2">
        <f>COUNTIFS(customer_data[[#All],[customer_name]],customer_data[[#This Row],[customer_name]],customer_data[[#All],[city]],customer_data[[#This Row],[city]])</f>
        <v>8</v>
      </c>
    </row>
    <row r="185" spans="1:9" x14ac:dyDescent="0.25">
      <c r="A185" s="2" t="s">
        <v>500</v>
      </c>
      <c r="B185" s="2" t="s">
        <v>501</v>
      </c>
      <c r="C185" s="2" t="s">
        <v>707</v>
      </c>
      <c r="D185" s="2">
        <v>94003</v>
      </c>
      <c r="E185" s="8">
        <v>50.98</v>
      </c>
      <c r="F185" s="3">
        <v>42552</v>
      </c>
      <c r="G185" s="2">
        <f>1</f>
        <v>1</v>
      </c>
      <c r="H185" s="26">
        <f>IF(SUMPRODUCT(($A$2:$A185=A185)*($B$2:$B185=B185))&gt;1,0,1)</f>
        <v>0</v>
      </c>
      <c r="I185" s="2">
        <f>COUNTIFS(customer_data[[#All],[customer_name]],customer_data[[#This Row],[customer_name]],customer_data[[#All],[city]],customer_data[[#This Row],[city]])</f>
        <v>8</v>
      </c>
    </row>
    <row r="186" spans="1:9" x14ac:dyDescent="0.25">
      <c r="A186" s="2" t="s">
        <v>500</v>
      </c>
      <c r="B186" s="2" t="s">
        <v>501</v>
      </c>
      <c r="C186" s="2" t="s">
        <v>707</v>
      </c>
      <c r="D186" s="2">
        <v>94003</v>
      </c>
      <c r="E186" s="8">
        <v>50.98</v>
      </c>
      <c r="F186" s="10">
        <v>42583</v>
      </c>
      <c r="G186" s="2">
        <f>1</f>
        <v>1</v>
      </c>
      <c r="H186" s="26">
        <f>IF(SUMPRODUCT(($A$2:$A186=A186)*($B$2:$B186=B186))&gt;1,0,1)</f>
        <v>0</v>
      </c>
      <c r="I186" s="2">
        <f>COUNTIFS(customer_data[[#All],[customer_name]],customer_data[[#This Row],[customer_name]],customer_data[[#All],[city]],customer_data[[#This Row],[city]])</f>
        <v>8</v>
      </c>
    </row>
    <row r="187" spans="1:9" x14ac:dyDescent="0.25">
      <c r="A187" s="2" t="s">
        <v>500</v>
      </c>
      <c r="B187" s="2" t="s">
        <v>501</v>
      </c>
      <c r="C187" s="2" t="s">
        <v>707</v>
      </c>
      <c r="D187" s="2">
        <v>94003</v>
      </c>
      <c r="E187" s="8">
        <v>50.98</v>
      </c>
      <c r="F187" s="10">
        <v>42614</v>
      </c>
      <c r="G187" s="2">
        <f>1</f>
        <v>1</v>
      </c>
      <c r="H187" s="26">
        <f>IF(SUMPRODUCT(($A$2:$A187=A187)*($B$2:$B187=B187))&gt;1,0,1)</f>
        <v>0</v>
      </c>
      <c r="I187" s="2">
        <f>COUNTIFS(customer_data[[#All],[customer_name]],customer_data[[#This Row],[customer_name]],customer_data[[#All],[city]],customer_data[[#This Row],[city]])</f>
        <v>8</v>
      </c>
    </row>
    <row r="188" spans="1:9" x14ac:dyDescent="0.25">
      <c r="A188" s="2" t="s">
        <v>500</v>
      </c>
      <c r="B188" s="2" t="s">
        <v>501</v>
      </c>
      <c r="C188" s="2" t="s">
        <v>707</v>
      </c>
      <c r="D188" s="2">
        <v>94003</v>
      </c>
      <c r="E188" s="8">
        <v>50.98</v>
      </c>
      <c r="F188" s="10">
        <v>42644</v>
      </c>
      <c r="G188" s="2">
        <f>1</f>
        <v>1</v>
      </c>
      <c r="H188" s="26">
        <f>IF(SUMPRODUCT(($A$2:$A188=A188)*($B$2:$B188=B188))&gt;1,0,1)</f>
        <v>0</v>
      </c>
      <c r="I188" s="2">
        <f>COUNTIFS(customer_data[[#All],[customer_name]],customer_data[[#This Row],[customer_name]],customer_data[[#All],[city]],customer_data[[#This Row],[city]])</f>
        <v>8</v>
      </c>
    </row>
    <row r="189" spans="1:9" x14ac:dyDescent="0.25">
      <c r="A189" s="2" t="s">
        <v>500</v>
      </c>
      <c r="B189" s="2" t="s">
        <v>501</v>
      </c>
      <c r="C189" s="2" t="s">
        <v>707</v>
      </c>
      <c r="D189" s="2">
        <v>94003</v>
      </c>
      <c r="E189" s="8">
        <v>50.98</v>
      </c>
      <c r="F189" s="10">
        <v>42675</v>
      </c>
      <c r="G189" s="2">
        <f>1</f>
        <v>1</v>
      </c>
      <c r="H189" s="26">
        <f>IF(SUMPRODUCT(($A$2:$A189=A189)*($B$2:$B189=B189))&gt;1,0,1)</f>
        <v>0</v>
      </c>
      <c r="I189" s="2">
        <f>COUNTIFS(customer_data[[#All],[customer_name]],customer_data[[#This Row],[customer_name]],customer_data[[#All],[city]],customer_data[[#This Row],[city]])</f>
        <v>8</v>
      </c>
    </row>
    <row r="190" spans="1:9" x14ac:dyDescent="0.25">
      <c r="A190" s="2" t="s">
        <v>500</v>
      </c>
      <c r="B190" s="2" t="s">
        <v>501</v>
      </c>
      <c r="C190" s="2" t="s">
        <v>707</v>
      </c>
      <c r="D190" s="2">
        <v>94003</v>
      </c>
      <c r="E190" s="8">
        <v>55.22</v>
      </c>
      <c r="F190" s="3">
        <v>42705</v>
      </c>
      <c r="G190" s="2">
        <f>1</f>
        <v>1</v>
      </c>
      <c r="H190" s="26">
        <f>IF(SUMPRODUCT(($A$2:$A190=A190)*($B$2:$B190=B190))&gt;1,0,1)</f>
        <v>0</v>
      </c>
      <c r="I190" s="2">
        <f>COUNTIFS(customer_data[[#All],[customer_name]],customer_data[[#This Row],[customer_name]],customer_data[[#All],[city]],customer_data[[#This Row],[city]])</f>
        <v>8</v>
      </c>
    </row>
    <row r="191" spans="1:9" x14ac:dyDescent="0.25">
      <c r="A191" s="2" t="s">
        <v>576</v>
      </c>
      <c r="B191" s="2" t="s">
        <v>577</v>
      </c>
      <c r="C191" s="2" t="s">
        <v>707</v>
      </c>
      <c r="D191" s="2">
        <v>94002</v>
      </c>
      <c r="E191" s="8">
        <v>59.5</v>
      </c>
      <c r="F191" s="3">
        <v>42491</v>
      </c>
      <c r="G191" s="2">
        <f>1</f>
        <v>1</v>
      </c>
      <c r="H191" s="26">
        <f>IF(SUMPRODUCT(($A$2:$A191=A191)*($B$2:$B191=B191))&gt;1,0,1)</f>
        <v>1</v>
      </c>
      <c r="I191" s="2">
        <f>COUNTIFS(customer_data[[#All],[customer_name]],customer_data[[#This Row],[customer_name]],customer_data[[#All],[city]],customer_data[[#This Row],[city]])</f>
        <v>1</v>
      </c>
    </row>
    <row r="192" spans="1:9" x14ac:dyDescent="0.25">
      <c r="A192" s="2" t="s">
        <v>342</v>
      </c>
      <c r="B192" s="2" t="s">
        <v>343</v>
      </c>
      <c r="C192" s="2" t="s">
        <v>707</v>
      </c>
      <c r="D192" s="2">
        <v>94003</v>
      </c>
      <c r="E192" s="8">
        <v>42.48</v>
      </c>
      <c r="F192" s="10">
        <v>42644</v>
      </c>
      <c r="G192" s="2">
        <f>1</f>
        <v>1</v>
      </c>
      <c r="H192" s="26">
        <f>IF(SUMPRODUCT(($A$2:$A192=A192)*($B$2:$B192=B192))&gt;1,0,1)</f>
        <v>1</v>
      </c>
      <c r="I192" s="2">
        <f>COUNTIFS(customer_data[[#All],[customer_name]],customer_data[[#This Row],[customer_name]],customer_data[[#All],[city]],customer_data[[#This Row],[city]])</f>
        <v>3</v>
      </c>
    </row>
    <row r="193" spans="1:9" x14ac:dyDescent="0.25">
      <c r="A193" s="2" t="s">
        <v>342</v>
      </c>
      <c r="B193" s="2" t="s">
        <v>343</v>
      </c>
      <c r="C193" s="2" t="s">
        <v>707</v>
      </c>
      <c r="D193" s="2">
        <v>94003</v>
      </c>
      <c r="E193" s="8">
        <v>42.48</v>
      </c>
      <c r="F193" s="10">
        <v>42675</v>
      </c>
      <c r="G193" s="2">
        <f>1</f>
        <v>1</v>
      </c>
      <c r="H193" s="26">
        <f>IF(SUMPRODUCT(($A$2:$A193=A193)*($B$2:$B193=B193))&gt;1,0,1)</f>
        <v>0</v>
      </c>
      <c r="I193" s="2">
        <f>COUNTIFS(customer_data[[#All],[customer_name]],customer_data[[#This Row],[customer_name]],customer_data[[#All],[city]],customer_data[[#This Row],[city]])</f>
        <v>3</v>
      </c>
    </row>
    <row r="194" spans="1:9" x14ac:dyDescent="0.25">
      <c r="A194" s="2" t="s">
        <v>342</v>
      </c>
      <c r="B194" s="2" t="s">
        <v>343</v>
      </c>
      <c r="C194" s="2" t="s">
        <v>707</v>
      </c>
      <c r="D194" s="2">
        <v>94003</v>
      </c>
      <c r="E194" s="8">
        <v>44.95</v>
      </c>
      <c r="F194" s="3">
        <v>42705</v>
      </c>
      <c r="G194" s="2">
        <f>1</f>
        <v>1</v>
      </c>
      <c r="H194" s="26">
        <f>IF(SUMPRODUCT(($A$2:$A194=A194)*($B$2:$B194=B194))&gt;1,0,1)</f>
        <v>0</v>
      </c>
      <c r="I194" s="2">
        <f>COUNTIFS(customer_data[[#All],[customer_name]],customer_data[[#This Row],[customer_name]],customer_data[[#All],[city]],customer_data[[#This Row],[city]])</f>
        <v>3</v>
      </c>
    </row>
    <row r="195" spans="1:9" x14ac:dyDescent="0.25">
      <c r="A195" s="2" t="s">
        <v>310</v>
      </c>
      <c r="B195" s="2" t="s">
        <v>311</v>
      </c>
      <c r="C195" s="2" t="s">
        <v>707</v>
      </c>
      <c r="D195" s="2">
        <v>94003</v>
      </c>
      <c r="E195" s="8">
        <v>41.14</v>
      </c>
      <c r="F195" s="3">
        <v>42491</v>
      </c>
      <c r="G195" s="2">
        <f>1</f>
        <v>1</v>
      </c>
      <c r="H195" s="26">
        <f>IF(SUMPRODUCT(($A$2:$A195=A195)*($B$2:$B195=B195))&gt;1,0,1)</f>
        <v>1</v>
      </c>
      <c r="I195" s="2">
        <f>COUNTIFS(customer_data[[#All],[customer_name]],customer_data[[#This Row],[customer_name]],customer_data[[#All],[city]],customer_data[[#This Row],[city]])</f>
        <v>8</v>
      </c>
    </row>
    <row r="196" spans="1:9" x14ac:dyDescent="0.25">
      <c r="A196" s="2" t="s">
        <v>310</v>
      </c>
      <c r="B196" s="2" t="s">
        <v>311</v>
      </c>
      <c r="C196" s="2" t="s">
        <v>707</v>
      </c>
      <c r="D196" s="2">
        <v>94003</v>
      </c>
      <c r="E196" s="8">
        <v>41.14</v>
      </c>
      <c r="F196" s="3">
        <v>42522</v>
      </c>
      <c r="G196" s="2">
        <f>1</f>
        <v>1</v>
      </c>
      <c r="H196" s="26">
        <f>IF(SUMPRODUCT(($A$2:$A196=A196)*($B$2:$B196=B196))&gt;1,0,1)</f>
        <v>0</v>
      </c>
      <c r="I196" s="2">
        <f>COUNTIFS(customer_data[[#All],[customer_name]],customer_data[[#This Row],[customer_name]],customer_data[[#All],[city]],customer_data[[#This Row],[city]])</f>
        <v>8</v>
      </c>
    </row>
    <row r="197" spans="1:9" x14ac:dyDescent="0.25">
      <c r="A197" s="2" t="s">
        <v>310</v>
      </c>
      <c r="B197" s="2" t="s">
        <v>311</v>
      </c>
      <c r="C197" s="2" t="s">
        <v>707</v>
      </c>
      <c r="D197" s="2">
        <v>94003</v>
      </c>
      <c r="E197" s="8">
        <v>41.14</v>
      </c>
      <c r="F197" s="3">
        <v>42552</v>
      </c>
      <c r="G197" s="2">
        <f>1</f>
        <v>1</v>
      </c>
      <c r="H197" s="26">
        <f>IF(SUMPRODUCT(($A$2:$A197=A197)*($B$2:$B197=B197))&gt;1,0,1)</f>
        <v>0</v>
      </c>
      <c r="I197" s="2">
        <f>COUNTIFS(customer_data[[#All],[customer_name]],customer_data[[#This Row],[customer_name]],customer_data[[#All],[city]],customer_data[[#This Row],[city]])</f>
        <v>8</v>
      </c>
    </row>
    <row r="198" spans="1:9" x14ac:dyDescent="0.25">
      <c r="A198" s="2" t="s">
        <v>310</v>
      </c>
      <c r="B198" s="2" t="s">
        <v>311</v>
      </c>
      <c r="C198" s="2" t="s">
        <v>707</v>
      </c>
      <c r="D198" s="2">
        <v>94003</v>
      </c>
      <c r="E198" s="8">
        <v>41.14</v>
      </c>
      <c r="F198" s="10">
        <v>42583</v>
      </c>
      <c r="G198" s="2">
        <f>1</f>
        <v>1</v>
      </c>
      <c r="H198" s="26">
        <f>IF(SUMPRODUCT(($A$2:$A198=A198)*($B$2:$B198=B198))&gt;1,0,1)</f>
        <v>0</v>
      </c>
      <c r="I198" s="2">
        <f>COUNTIFS(customer_data[[#All],[customer_name]],customer_data[[#This Row],[customer_name]],customer_data[[#All],[city]],customer_data[[#This Row],[city]])</f>
        <v>8</v>
      </c>
    </row>
    <row r="199" spans="1:9" x14ac:dyDescent="0.25">
      <c r="A199" s="2" t="s">
        <v>310</v>
      </c>
      <c r="B199" s="2" t="s">
        <v>311</v>
      </c>
      <c r="C199" s="2" t="s">
        <v>707</v>
      </c>
      <c r="D199" s="2">
        <v>94003</v>
      </c>
      <c r="E199" s="8">
        <v>41.14</v>
      </c>
      <c r="F199" s="10">
        <v>42614</v>
      </c>
      <c r="G199" s="2">
        <f>1</f>
        <v>1</v>
      </c>
      <c r="H199" s="26">
        <f>IF(SUMPRODUCT(($A$2:$A199=A199)*($B$2:$B199=B199))&gt;1,0,1)</f>
        <v>0</v>
      </c>
      <c r="I199" s="2">
        <f>COUNTIFS(customer_data[[#All],[customer_name]],customer_data[[#This Row],[customer_name]],customer_data[[#All],[city]],customer_data[[#This Row],[city]])</f>
        <v>8</v>
      </c>
    </row>
    <row r="200" spans="1:9" x14ac:dyDescent="0.25">
      <c r="A200" s="2" t="s">
        <v>310</v>
      </c>
      <c r="B200" s="2" t="s">
        <v>311</v>
      </c>
      <c r="C200" s="2" t="s">
        <v>707</v>
      </c>
      <c r="D200" s="2">
        <v>94003</v>
      </c>
      <c r="E200" s="8">
        <v>41.14</v>
      </c>
      <c r="F200" s="10">
        <v>42644</v>
      </c>
      <c r="G200" s="2">
        <f>1</f>
        <v>1</v>
      </c>
      <c r="H200" s="26">
        <f>IF(SUMPRODUCT(($A$2:$A200=A200)*($B$2:$B200=B200))&gt;1,0,1)</f>
        <v>0</v>
      </c>
      <c r="I200" s="2">
        <f>COUNTIFS(customer_data[[#All],[customer_name]],customer_data[[#This Row],[customer_name]],customer_data[[#All],[city]],customer_data[[#This Row],[city]])</f>
        <v>8</v>
      </c>
    </row>
    <row r="201" spans="1:9" x14ac:dyDescent="0.25">
      <c r="A201" s="2" t="s">
        <v>310</v>
      </c>
      <c r="B201" s="2" t="s">
        <v>311</v>
      </c>
      <c r="C201" s="2" t="s">
        <v>707</v>
      </c>
      <c r="D201" s="2">
        <v>94003</v>
      </c>
      <c r="E201" s="8">
        <v>41.14</v>
      </c>
      <c r="F201" s="10">
        <v>42675</v>
      </c>
      <c r="G201" s="2">
        <f>1</f>
        <v>1</v>
      </c>
      <c r="H201" s="26">
        <f>IF(SUMPRODUCT(($A$2:$A201=A201)*($B$2:$B201=B201))&gt;1,0,1)</f>
        <v>0</v>
      </c>
      <c r="I201" s="2">
        <f>COUNTIFS(customer_data[[#All],[customer_name]],customer_data[[#This Row],[customer_name]],customer_data[[#All],[city]],customer_data[[#This Row],[city]])</f>
        <v>8</v>
      </c>
    </row>
    <row r="202" spans="1:9" x14ac:dyDescent="0.25">
      <c r="A202" s="2" t="s">
        <v>310</v>
      </c>
      <c r="B202" s="2" t="s">
        <v>311</v>
      </c>
      <c r="C202" s="2" t="s">
        <v>707</v>
      </c>
      <c r="D202" s="2">
        <v>94003</v>
      </c>
      <c r="E202" s="8">
        <v>41.7</v>
      </c>
      <c r="F202" s="3">
        <v>42705</v>
      </c>
      <c r="G202" s="2">
        <f>1</f>
        <v>1</v>
      </c>
      <c r="H202" s="26">
        <f>IF(SUMPRODUCT(($A$2:$A202=A202)*($B$2:$B202=B202))&gt;1,0,1)</f>
        <v>0</v>
      </c>
      <c r="I202" s="2">
        <f>COUNTIFS(customer_data[[#All],[customer_name]],customer_data[[#This Row],[customer_name]],customer_data[[#All],[city]],customer_data[[#This Row],[city]])</f>
        <v>8</v>
      </c>
    </row>
    <row r="203" spans="1:9" x14ac:dyDescent="0.25">
      <c r="A203" s="2" t="s">
        <v>530</v>
      </c>
      <c r="B203" s="2" t="s">
        <v>531</v>
      </c>
      <c r="C203" s="2" t="s">
        <v>707</v>
      </c>
      <c r="D203" s="2">
        <v>94003</v>
      </c>
      <c r="E203" s="8">
        <v>55.23</v>
      </c>
      <c r="F203" s="10">
        <v>42614</v>
      </c>
      <c r="G203" s="2">
        <f>1</f>
        <v>1</v>
      </c>
      <c r="H203" s="26">
        <f>IF(SUMPRODUCT(($A$2:$A203=A203)*($B$2:$B203=B203))&gt;1,0,1)</f>
        <v>1</v>
      </c>
      <c r="I203" s="2">
        <f>COUNTIFS(customer_data[[#All],[customer_name]],customer_data[[#This Row],[customer_name]],customer_data[[#All],[city]],customer_data[[#This Row],[city]])</f>
        <v>4</v>
      </c>
    </row>
    <row r="204" spans="1:9" x14ac:dyDescent="0.25">
      <c r="A204" s="2" t="s">
        <v>530</v>
      </c>
      <c r="B204" s="2" t="s">
        <v>531</v>
      </c>
      <c r="C204" s="2" t="s">
        <v>707</v>
      </c>
      <c r="D204" s="2">
        <v>94003</v>
      </c>
      <c r="E204" s="8">
        <v>55.23</v>
      </c>
      <c r="F204" s="10">
        <v>42644</v>
      </c>
      <c r="G204" s="2">
        <f>1</f>
        <v>1</v>
      </c>
      <c r="H204" s="26">
        <f>IF(SUMPRODUCT(($A$2:$A204=A204)*($B$2:$B204=B204))&gt;1,0,1)</f>
        <v>0</v>
      </c>
      <c r="I204" s="2">
        <f>COUNTIFS(customer_data[[#All],[customer_name]],customer_data[[#This Row],[customer_name]],customer_data[[#All],[city]],customer_data[[#This Row],[city]])</f>
        <v>4</v>
      </c>
    </row>
    <row r="205" spans="1:9" x14ac:dyDescent="0.25">
      <c r="A205" s="2" t="s">
        <v>530</v>
      </c>
      <c r="B205" s="2" t="s">
        <v>531</v>
      </c>
      <c r="C205" s="2" t="s">
        <v>707</v>
      </c>
      <c r="D205" s="2">
        <v>94003</v>
      </c>
      <c r="E205" s="8">
        <v>55.23</v>
      </c>
      <c r="F205" s="10">
        <v>42675</v>
      </c>
      <c r="G205" s="2">
        <f>1</f>
        <v>1</v>
      </c>
      <c r="H205" s="26">
        <f>IF(SUMPRODUCT(($A$2:$A205=A205)*($B$2:$B205=B205))&gt;1,0,1)</f>
        <v>0</v>
      </c>
      <c r="I205" s="2">
        <f>COUNTIFS(customer_data[[#All],[customer_name]],customer_data[[#This Row],[customer_name]],customer_data[[#All],[city]],customer_data[[#This Row],[city]])</f>
        <v>4</v>
      </c>
    </row>
    <row r="206" spans="1:9" x14ac:dyDescent="0.25">
      <c r="A206" s="2" t="s">
        <v>530</v>
      </c>
      <c r="B206" s="2" t="s">
        <v>531</v>
      </c>
      <c r="C206" s="2" t="s">
        <v>707</v>
      </c>
      <c r="D206" s="2">
        <v>94003</v>
      </c>
      <c r="E206" s="8">
        <v>57.75</v>
      </c>
      <c r="F206" s="3">
        <v>42705</v>
      </c>
      <c r="G206" s="2">
        <f>1</f>
        <v>1</v>
      </c>
      <c r="H206" s="26">
        <f>IF(SUMPRODUCT(($A$2:$A206=A206)*($B$2:$B206=B206))&gt;1,0,1)</f>
        <v>0</v>
      </c>
      <c r="I206" s="2">
        <f>COUNTIFS(customer_data[[#All],[customer_name]],customer_data[[#This Row],[customer_name]],customer_data[[#All],[city]],customer_data[[#This Row],[city]])</f>
        <v>4</v>
      </c>
    </row>
    <row r="207" spans="1:9" x14ac:dyDescent="0.25">
      <c r="A207" s="2" t="s">
        <v>552</v>
      </c>
      <c r="B207" s="2" t="s">
        <v>553</v>
      </c>
      <c r="C207" s="2" t="s">
        <v>707</v>
      </c>
      <c r="D207" s="2">
        <v>94003</v>
      </c>
      <c r="E207" s="8">
        <v>59.45</v>
      </c>
      <c r="F207" s="3">
        <v>42552</v>
      </c>
      <c r="G207" s="2">
        <f>1</f>
        <v>1</v>
      </c>
      <c r="H207" s="26">
        <f>IF(SUMPRODUCT(($A$2:$A207=A207)*($B$2:$B207=B207))&gt;1,0,1)</f>
        <v>1</v>
      </c>
      <c r="I207" s="2">
        <f>COUNTIFS(customer_data[[#All],[customer_name]],customer_data[[#This Row],[customer_name]],customer_data[[#All],[city]],customer_data[[#This Row],[city]])</f>
        <v>6</v>
      </c>
    </row>
    <row r="208" spans="1:9" x14ac:dyDescent="0.25">
      <c r="A208" s="2" t="s">
        <v>552</v>
      </c>
      <c r="B208" s="2" t="s">
        <v>553</v>
      </c>
      <c r="C208" s="2" t="s">
        <v>707</v>
      </c>
      <c r="D208" s="2">
        <v>94003</v>
      </c>
      <c r="E208" s="8">
        <v>59.45</v>
      </c>
      <c r="F208" s="10">
        <v>42583</v>
      </c>
      <c r="G208" s="2">
        <f>1</f>
        <v>1</v>
      </c>
      <c r="H208" s="26">
        <f>IF(SUMPRODUCT(($A$2:$A208=A208)*($B$2:$B208=B208))&gt;1,0,1)</f>
        <v>0</v>
      </c>
      <c r="I208" s="2">
        <f>COUNTIFS(customer_data[[#All],[customer_name]],customer_data[[#This Row],[customer_name]],customer_data[[#All],[city]],customer_data[[#This Row],[city]])</f>
        <v>6</v>
      </c>
    </row>
    <row r="209" spans="1:9" x14ac:dyDescent="0.25">
      <c r="A209" s="2" t="s">
        <v>552</v>
      </c>
      <c r="B209" s="2" t="s">
        <v>553</v>
      </c>
      <c r="C209" s="2" t="s">
        <v>707</v>
      </c>
      <c r="D209" s="2">
        <v>94003</v>
      </c>
      <c r="E209" s="8">
        <v>59.45</v>
      </c>
      <c r="F209" s="10">
        <v>42614</v>
      </c>
      <c r="G209" s="2">
        <f>1</f>
        <v>1</v>
      </c>
      <c r="H209" s="26">
        <f>IF(SUMPRODUCT(($A$2:$A209=A209)*($B$2:$B209=B209))&gt;1,0,1)</f>
        <v>0</v>
      </c>
      <c r="I209" s="2">
        <f>COUNTIFS(customer_data[[#All],[customer_name]],customer_data[[#This Row],[customer_name]],customer_data[[#All],[city]],customer_data[[#This Row],[city]])</f>
        <v>6</v>
      </c>
    </row>
    <row r="210" spans="1:9" x14ac:dyDescent="0.25">
      <c r="A210" s="2" t="s">
        <v>552</v>
      </c>
      <c r="B210" s="2" t="s">
        <v>553</v>
      </c>
      <c r="C210" s="2" t="s">
        <v>707</v>
      </c>
      <c r="D210" s="2">
        <v>94003</v>
      </c>
      <c r="E210" s="8">
        <v>59.45</v>
      </c>
      <c r="F210" s="10">
        <v>42644</v>
      </c>
      <c r="G210" s="2">
        <f>1</f>
        <v>1</v>
      </c>
      <c r="H210" s="26">
        <f>IF(SUMPRODUCT(($A$2:$A210=A210)*($B$2:$B210=B210))&gt;1,0,1)</f>
        <v>0</v>
      </c>
      <c r="I210" s="2">
        <f>COUNTIFS(customer_data[[#All],[customer_name]],customer_data[[#This Row],[customer_name]],customer_data[[#All],[city]],customer_data[[#This Row],[city]])</f>
        <v>6</v>
      </c>
    </row>
    <row r="211" spans="1:9" x14ac:dyDescent="0.25">
      <c r="A211" s="2" t="s">
        <v>552</v>
      </c>
      <c r="B211" s="2" t="s">
        <v>553</v>
      </c>
      <c r="C211" s="2" t="s">
        <v>707</v>
      </c>
      <c r="D211" s="2">
        <v>94003</v>
      </c>
      <c r="E211" s="8">
        <v>59.45</v>
      </c>
      <c r="F211" s="10">
        <v>42675</v>
      </c>
      <c r="G211" s="2">
        <f>1</f>
        <v>1</v>
      </c>
      <c r="H211" s="26">
        <f>IF(SUMPRODUCT(($A$2:$A211=A211)*($B$2:$B211=B211))&gt;1,0,1)</f>
        <v>0</v>
      </c>
      <c r="I211" s="2">
        <f>COUNTIFS(customer_data[[#All],[customer_name]],customer_data[[#This Row],[customer_name]],customer_data[[#All],[city]],customer_data[[#This Row],[city]])</f>
        <v>6</v>
      </c>
    </row>
    <row r="212" spans="1:9" x14ac:dyDescent="0.25">
      <c r="A212" s="2" t="s">
        <v>552</v>
      </c>
      <c r="B212" s="2" t="s">
        <v>553</v>
      </c>
      <c r="C212" s="2" t="s">
        <v>707</v>
      </c>
      <c r="D212" s="2">
        <v>94003</v>
      </c>
      <c r="E212" s="8">
        <v>62.88</v>
      </c>
      <c r="F212" s="3">
        <v>42705</v>
      </c>
      <c r="G212" s="2">
        <f>1</f>
        <v>1</v>
      </c>
      <c r="H212" s="26">
        <f>IF(SUMPRODUCT(($A$2:$A212=A212)*($B$2:$B212=B212))&gt;1,0,1)</f>
        <v>0</v>
      </c>
      <c r="I212" s="2">
        <f>COUNTIFS(customer_data[[#All],[customer_name]],customer_data[[#This Row],[customer_name]],customer_data[[#All],[city]],customer_data[[#This Row],[city]])</f>
        <v>6</v>
      </c>
    </row>
    <row r="213" spans="1:9" x14ac:dyDescent="0.25">
      <c r="A213" s="2" t="s">
        <v>168</v>
      </c>
      <c r="B213" s="2" t="s">
        <v>169</v>
      </c>
      <c r="C213" s="2" t="s">
        <v>707</v>
      </c>
      <c r="D213" s="2">
        <v>94003</v>
      </c>
      <c r="E213" s="8">
        <v>33.81</v>
      </c>
      <c r="F213" s="10">
        <v>42583</v>
      </c>
      <c r="G213" s="2">
        <f>1</f>
        <v>1</v>
      </c>
      <c r="H213" s="26">
        <f>IF(SUMPRODUCT(($A$2:$A213=A213)*($B$2:$B213=B213))&gt;1,0,1)</f>
        <v>1</v>
      </c>
      <c r="I213" s="2">
        <f>COUNTIFS(customer_data[[#All],[customer_name]],customer_data[[#This Row],[customer_name]],customer_data[[#All],[city]],customer_data[[#This Row],[city]])</f>
        <v>5</v>
      </c>
    </row>
    <row r="214" spans="1:9" x14ac:dyDescent="0.25">
      <c r="A214" s="2" t="s">
        <v>168</v>
      </c>
      <c r="B214" s="2" t="s">
        <v>169</v>
      </c>
      <c r="C214" s="2" t="s">
        <v>707</v>
      </c>
      <c r="D214" s="2">
        <v>94003</v>
      </c>
      <c r="E214" s="8">
        <v>33.81</v>
      </c>
      <c r="F214" s="10">
        <v>42614</v>
      </c>
      <c r="G214" s="2">
        <f>1</f>
        <v>1</v>
      </c>
      <c r="H214" s="26">
        <f>IF(SUMPRODUCT(($A$2:$A214=A214)*($B$2:$B214=B214))&gt;1,0,1)</f>
        <v>0</v>
      </c>
      <c r="I214" s="2">
        <f>COUNTIFS(customer_data[[#All],[customer_name]],customer_data[[#This Row],[customer_name]],customer_data[[#All],[city]],customer_data[[#This Row],[city]])</f>
        <v>5</v>
      </c>
    </row>
    <row r="215" spans="1:9" x14ac:dyDescent="0.25">
      <c r="A215" s="2" t="s">
        <v>168</v>
      </c>
      <c r="B215" s="2" t="s">
        <v>169</v>
      </c>
      <c r="C215" s="2" t="s">
        <v>707</v>
      </c>
      <c r="D215" s="2">
        <v>94003</v>
      </c>
      <c r="E215" s="8">
        <v>33.81</v>
      </c>
      <c r="F215" s="10">
        <v>42644</v>
      </c>
      <c r="G215" s="2">
        <f>1</f>
        <v>1</v>
      </c>
      <c r="H215" s="26">
        <f>IF(SUMPRODUCT(($A$2:$A215=A215)*($B$2:$B215=B215))&gt;1,0,1)</f>
        <v>0</v>
      </c>
      <c r="I215" s="2">
        <f>COUNTIFS(customer_data[[#All],[customer_name]],customer_data[[#This Row],[customer_name]],customer_data[[#All],[city]],customer_data[[#This Row],[city]])</f>
        <v>5</v>
      </c>
    </row>
    <row r="216" spans="1:9" x14ac:dyDescent="0.25">
      <c r="A216" s="2" t="s">
        <v>168</v>
      </c>
      <c r="B216" s="2" t="s">
        <v>169</v>
      </c>
      <c r="C216" s="2" t="s">
        <v>707</v>
      </c>
      <c r="D216" s="2">
        <v>94003</v>
      </c>
      <c r="E216" s="8">
        <v>33.81</v>
      </c>
      <c r="F216" s="10">
        <v>42675</v>
      </c>
      <c r="G216" s="2">
        <f>1</f>
        <v>1</v>
      </c>
      <c r="H216" s="26">
        <f>IF(SUMPRODUCT(($A$2:$A216=A216)*($B$2:$B216=B216))&gt;1,0,1)</f>
        <v>0</v>
      </c>
      <c r="I216" s="2">
        <f>COUNTIFS(customer_data[[#All],[customer_name]],customer_data[[#This Row],[customer_name]],customer_data[[#All],[city]],customer_data[[#This Row],[city]])</f>
        <v>5</v>
      </c>
    </row>
    <row r="217" spans="1:9" x14ac:dyDescent="0.25">
      <c r="A217" s="2" t="s">
        <v>168</v>
      </c>
      <c r="B217" s="2" t="s">
        <v>169</v>
      </c>
      <c r="C217" s="2" t="s">
        <v>707</v>
      </c>
      <c r="D217" s="2">
        <v>94003</v>
      </c>
      <c r="E217" s="8">
        <v>33.979999999999997</v>
      </c>
      <c r="F217" s="3">
        <v>42705</v>
      </c>
      <c r="G217" s="2">
        <f>1</f>
        <v>1</v>
      </c>
      <c r="H217" s="26">
        <f>IF(SUMPRODUCT(($A$2:$A217=A217)*($B$2:$B217=B217))&gt;1,0,1)</f>
        <v>0</v>
      </c>
      <c r="I217" s="2">
        <f>COUNTIFS(customer_data[[#All],[customer_name]],customer_data[[#This Row],[customer_name]],customer_data[[#All],[city]],customer_data[[#This Row],[city]])</f>
        <v>5</v>
      </c>
    </row>
    <row r="218" spans="1:9" x14ac:dyDescent="0.25">
      <c r="A218" s="2" t="s">
        <v>454</v>
      </c>
      <c r="B218" s="2" t="s">
        <v>455</v>
      </c>
      <c r="C218" s="2" t="s">
        <v>707</v>
      </c>
      <c r="D218" s="2">
        <v>94003</v>
      </c>
      <c r="E218" s="8">
        <v>50.1</v>
      </c>
      <c r="F218" s="10">
        <v>42583</v>
      </c>
      <c r="G218" s="2">
        <f>1</f>
        <v>1</v>
      </c>
      <c r="H218" s="26">
        <f>IF(SUMPRODUCT(($A$2:$A218=A218)*($B$2:$B218=B218))&gt;1,0,1)</f>
        <v>1</v>
      </c>
      <c r="I218" s="2">
        <f>COUNTIFS(customer_data[[#All],[customer_name]],customer_data[[#This Row],[customer_name]],customer_data[[#All],[city]],customer_data[[#This Row],[city]])</f>
        <v>5</v>
      </c>
    </row>
    <row r="219" spans="1:9" x14ac:dyDescent="0.25">
      <c r="A219" s="2" t="s">
        <v>454</v>
      </c>
      <c r="B219" s="2" t="s">
        <v>455</v>
      </c>
      <c r="C219" s="2" t="s">
        <v>707</v>
      </c>
      <c r="D219" s="2">
        <v>94003</v>
      </c>
      <c r="E219" s="8">
        <v>50.1</v>
      </c>
      <c r="F219" s="10">
        <v>42614</v>
      </c>
      <c r="G219" s="2">
        <f>1</f>
        <v>1</v>
      </c>
      <c r="H219" s="26">
        <f>IF(SUMPRODUCT(($A$2:$A219=A219)*($B$2:$B219=B219))&gt;1,0,1)</f>
        <v>0</v>
      </c>
      <c r="I219" s="2">
        <f>COUNTIFS(customer_data[[#All],[customer_name]],customer_data[[#This Row],[customer_name]],customer_data[[#All],[city]],customer_data[[#This Row],[city]])</f>
        <v>5</v>
      </c>
    </row>
    <row r="220" spans="1:9" x14ac:dyDescent="0.25">
      <c r="A220" s="2" t="s">
        <v>454</v>
      </c>
      <c r="B220" s="2" t="s">
        <v>455</v>
      </c>
      <c r="C220" s="2" t="s">
        <v>707</v>
      </c>
      <c r="D220" s="2">
        <v>94003</v>
      </c>
      <c r="E220" s="8">
        <v>50.1</v>
      </c>
      <c r="F220" s="10">
        <v>42644</v>
      </c>
      <c r="G220" s="2">
        <f>1</f>
        <v>1</v>
      </c>
      <c r="H220" s="26">
        <f>IF(SUMPRODUCT(($A$2:$A220=A220)*($B$2:$B220=B220))&gt;1,0,1)</f>
        <v>0</v>
      </c>
      <c r="I220" s="2">
        <f>COUNTIFS(customer_data[[#All],[customer_name]],customer_data[[#This Row],[customer_name]],customer_data[[#All],[city]],customer_data[[#This Row],[city]])</f>
        <v>5</v>
      </c>
    </row>
    <row r="221" spans="1:9" x14ac:dyDescent="0.25">
      <c r="A221" s="2" t="s">
        <v>454</v>
      </c>
      <c r="B221" s="2" t="s">
        <v>455</v>
      </c>
      <c r="C221" s="2" t="s">
        <v>707</v>
      </c>
      <c r="D221" s="2">
        <v>94003</v>
      </c>
      <c r="E221" s="8">
        <v>50.1</v>
      </c>
      <c r="F221" s="10">
        <v>42675</v>
      </c>
      <c r="G221" s="2">
        <f>1</f>
        <v>1</v>
      </c>
      <c r="H221" s="26">
        <f>IF(SUMPRODUCT(($A$2:$A221=A221)*($B$2:$B221=B221))&gt;1,0,1)</f>
        <v>0</v>
      </c>
      <c r="I221" s="2">
        <f>COUNTIFS(customer_data[[#All],[customer_name]],customer_data[[#This Row],[customer_name]],customer_data[[#All],[city]],customer_data[[#This Row],[city]])</f>
        <v>5</v>
      </c>
    </row>
    <row r="222" spans="1:9" x14ac:dyDescent="0.25">
      <c r="A222" s="2" t="s">
        <v>454</v>
      </c>
      <c r="B222" s="2" t="s">
        <v>455</v>
      </c>
      <c r="C222" s="2" t="s">
        <v>707</v>
      </c>
      <c r="D222" s="2">
        <v>94003</v>
      </c>
      <c r="E222" s="8">
        <v>50.12</v>
      </c>
      <c r="F222" s="3">
        <v>42705</v>
      </c>
      <c r="G222" s="2">
        <f>1</f>
        <v>1</v>
      </c>
      <c r="H222" s="26">
        <f>IF(SUMPRODUCT(($A$2:$A222=A222)*($B$2:$B222=B222))&gt;1,0,1)</f>
        <v>0</v>
      </c>
      <c r="I222" s="2">
        <f>COUNTIFS(customer_data[[#All],[customer_name]],customer_data[[#This Row],[customer_name]],customer_data[[#All],[city]],customer_data[[#This Row],[city]])</f>
        <v>5</v>
      </c>
    </row>
    <row r="223" spans="1:9" x14ac:dyDescent="0.25">
      <c r="A223" s="2" t="s">
        <v>176</v>
      </c>
      <c r="B223" s="2" t="s">
        <v>177</v>
      </c>
      <c r="C223" s="2" t="s">
        <v>707</v>
      </c>
      <c r="D223" s="2">
        <v>94003</v>
      </c>
      <c r="E223" s="8">
        <v>33.979999999999997</v>
      </c>
      <c r="F223" s="10">
        <v>42644</v>
      </c>
      <c r="G223" s="2">
        <f>1</f>
        <v>1</v>
      </c>
      <c r="H223" s="26">
        <f>IF(SUMPRODUCT(($A$2:$A223=A223)*($B$2:$B223=B223))&gt;1,0,1)</f>
        <v>1</v>
      </c>
      <c r="I223" s="2">
        <f>COUNTIFS(customer_data[[#All],[customer_name]],customer_data[[#This Row],[customer_name]],customer_data[[#All],[city]],customer_data[[#This Row],[city]])</f>
        <v>3</v>
      </c>
    </row>
    <row r="224" spans="1:9" x14ac:dyDescent="0.25">
      <c r="A224" s="2" t="s">
        <v>176</v>
      </c>
      <c r="B224" s="2" t="s">
        <v>177</v>
      </c>
      <c r="C224" s="2" t="s">
        <v>707</v>
      </c>
      <c r="D224" s="2">
        <v>94003</v>
      </c>
      <c r="E224" s="8">
        <v>33.979999999999997</v>
      </c>
      <c r="F224" s="10">
        <v>42675</v>
      </c>
      <c r="G224" s="2">
        <f>1</f>
        <v>1</v>
      </c>
      <c r="H224" s="26">
        <f>IF(SUMPRODUCT(($A$2:$A224=A224)*($B$2:$B224=B224))&gt;1,0,1)</f>
        <v>0</v>
      </c>
      <c r="I224" s="2">
        <f>COUNTIFS(customer_data[[#All],[customer_name]],customer_data[[#This Row],[customer_name]],customer_data[[#All],[city]],customer_data[[#This Row],[city]])</f>
        <v>3</v>
      </c>
    </row>
    <row r="225" spans="1:9" x14ac:dyDescent="0.25">
      <c r="A225" s="2" t="s">
        <v>176</v>
      </c>
      <c r="B225" s="2" t="s">
        <v>177</v>
      </c>
      <c r="C225" s="2" t="s">
        <v>707</v>
      </c>
      <c r="D225" s="2">
        <v>94003</v>
      </c>
      <c r="E225" s="8">
        <v>36.159999999999997</v>
      </c>
      <c r="F225" s="3">
        <v>42705</v>
      </c>
      <c r="G225" s="2">
        <f>1</f>
        <v>1</v>
      </c>
      <c r="H225" s="26">
        <f>IF(SUMPRODUCT(($A$2:$A225=A225)*($B$2:$B225=B225))&gt;1,0,1)</f>
        <v>0</v>
      </c>
      <c r="I225" s="2">
        <f>COUNTIFS(customer_data[[#All],[customer_name]],customer_data[[#This Row],[customer_name]],customer_data[[#All],[city]],customer_data[[#This Row],[city]])</f>
        <v>3</v>
      </c>
    </row>
    <row r="226" spans="1:9" x14ac:dyDescent="0.25">
      <c r="A226" s="2" t="s">
        <v>250</v>
      </c>
      <c r="B226" s="2" t="s">
        <v>251</v>
      </c>
      <c r="C226" s="2" t="s">
        <v>707</v>
      </c>
      <c r="D226" s="2">
        <v>94003</v>
      </c>
      <c r="E226" s="8">
        <v>38.229999999999997</v>
      </c>
      <c r="F226" s="3">
        <v>42491</v>
      </c>
      <c r="G226" s="2">
        <f>1</f>
        <v>1</v>
      </c>
      <c r="H226" s="26">
        <f>IF(SUMPRODUCT(($A$2:$A226=A226)*($B$2:$B226=B226))&gt;1,0,1)</f>
        <v>1</v>
      </c>
      <c r="I226" s="2">
        <f>COUNTIFS(customer_data[[#All],[customer_name]],customer_data[[#This Row],[customer_name]],customer_data[[#All],[city]],customer_data[[#This Row],[city]])</f>
        <v>3</v>
      </c>
    </row>
    <row r="227" spans="1:9" x14ac:dyDescent="0.25">
      <c r="A227" s="2" t="s">
        <v>250</v>
      </c>
      <c r="B227" s="2" t="s">
        <v>251</v>
      </c>
      <c r="C227" s="2" t="s">
        <v>707</v>
      </c>
      <c r="D227" s="2">
        <v>94003</v>
      </c>
      <c r="E227" s="8">
        <v>38.229999999999997</v>
      </c>
      <c r="F227" s="3">
        <v>42522</v>
      </c>
      <c r="G227" s="2">
        <f>1</f>
        <v>1</v>
      </c>
      <c r="H227" s="26">
        <f>IF(SUMPRODUCT(($A$2:$A227=A227)*($B$2:$B227=B227))&gt;1,0,1)</f>
        <v>0</v>
      </c>
      <c r="I227" s="2">
        <f>COUNTIFS(customer_data[[#All],[customer_name]],customer_data[[#This Row],[customer_name]],customer_data[[#All],[city]],customer_data[[#This Row],[city]])</f>
        <v>3</v>
      </c>
    </row>
    <row r="228" spans="1:9" x14ac:dyDescent="0.25">
      <c r="A228" s="2" t="s">
        <v>250</v>
      </c>
      <c r="B228" s="2" t="s">
        <v>251</v>
      </c>
      <c r="C228" s="2" t="s">
        <v>707</v>
      </c>
      <c r="D228" s="2">
        <v>94003</v>
      </c>
      <c r="E228" s="8">
        <v>38.61</v>
      </c>
      <c r="F228" s="3">
        <v>42705</v>
      </c>
      <c r="G228" s="2">
        <f>1</f>
        <v>1</v>
      </c>
      <c r="H228" s="26">
        <f>IF(SUMPRODUCT(($A$2:$A228=A228)*($B$2:$B228=B228))&gt;1,0,1)</f>
        <v>0</v>
      </c>
      <c r="I228" s="2">
        <f>COUNTIFS(customer_data[[#All],[customer_name]],customer_data[[#This Row],[customer_name]],customer_data[[#All],[city]],customer_data[[#This Row],[city]])</f>
        <v>3</v>
      </c>
    </row>
    <row r="229" spans="1:9" x14ac:dyDescent="0.25">
      <c r="A229" s="2" t="s">
        <v>462</v>
      </c>
      <c r="B229" s="2" t="s">
        <v>463</v>
      </c>
      <c r="C229" s="2" t="s">
        <v>707</v>
      </c>
      <c r="D229" s="2">
        <v>94003</v>
      </c>
      <c r="E229" s="8">
        <v>50.12</v>
      </c>
      <c r="F229" s="10">
        <v>42644</v>
      </c>
      <c r="G229" s="2">
        <f>1</f>
        <v>1</v>
      </c>
      <c r="H229" s="26">
        <f>IF(SUMPRODUCT(($A$2:$A229=A229)*($B$2:$B229=B229))&gt;1,0,1)</f>
        <v>1</v>
      </c>
      <c r="I229" s="2">
        <f>COUNTIFS(customer_data[[#All],[customer_name]],customer_data[[#This Row],[customer_name]],customer_data[[#All],[city]],customer_data[[#This Row],[city]])</f>
        <v>3</v>
      </c>
    </row>
    <row r="230" spans="1:9" x14ac:dyDescent="0.25">
      <c r="A230" s="2" t="s">
        <v>462</v>
      </c>
      <c r="B230" s="2" t="s">
        <v>463</v>
      </c>
      <c r="C230" s="2" t="s">
        <v>707</v>
      </c>
      <c r="D230" s="2">
        <v>94003</v>
      </c>
      <c r="E230" s="8">
        <v>50.12</v>
      </c>
      <c r="F230" s="10">
        <v>42675</v>
      </c>
      <c r="G230" s="2">
        <f>1</f>
        <v>1</v>
      </c>
      <c r="H230" s="26">
        <f>IF(SUMPRODUCT(($A$2:$A230=A230)*($B$2:$B230=B230))&gt;1,0,1)</f>
        <v>0</v>
      </c>
      <c r="I230" s="2">
        <f>COUNTIFS(customer_data[[#All],[customer_name]],customer_data[[#This Row],[customer_name]],customer_data[[#All],[city]],customer_data[[#This Row],[city]])</f>
        <v>3</v>
      </c>
    </row>
    <row r="231" spans="1:9" x14ac:dyDescent="0.25">
      <c r="A231" s="2" t="s">
        <v>462</v>
      </c>
      <c r="B231" s="2" t="s">
        <v>463</v>
      </c>
      <c r="C231" s="2" t="s">
        <v>707</v>
      </c>
      <c r="D231" s="2">
        <v>94003</v>
      </c>
      <c r="E231" s="8">
        <v>50.98</v>
      </c>
      <c r="F231" s="3">
        <v>42705</v>
      </c>
      <c r="G231" s="2">
        <f>1</f>
        <v>1</v>
      </c>
      <c r="H231" s="26">
        <f>IF(SUMPRODUCT(($A$2:$A231=A231)*($B$2:$B231=B231))&gt;1,0,1)</f>
        <v>0</v>
      </c>
      <c r="I231" s="2">
        <f>COUNTIFS(customer_data[[#All],[customer_name]],customer_data[[#This Row],[customer_name]],customer_data[[#All],[city]],customer_data[[#This Row],[city]])</f>
        <v>3</v>
      </c>
    </row>
    <row r="232" spans="1:9" x14ac:dyDescent="0.25">
      <c r="A232" s="2" t="s">
        <v>326</v>
      </c>
      <c r="B232" s="2" t="s">
        <v>327</v>
      </c>
      <c r="C232" s="2" t="s">
        <v>707</v>
      </c>
      <c r="D232" s="2">
        <v>94003</v>
      </c>
      <c r="E232" s="8">
        <v>42.35</v>
      </c>
      <c r="F232" s="3">
        <v>42552</v>
      </c>
      <c r="G232" s="2">
        <f>1</f>
        <v>1</v>
      </c>
      <c r="H232" s="26">
        <f>IF(SUMPRODUCT(($A$2:$A232=A232)*($B$2:$B232=B232))&gt;1,0,1)</f>
        <v>1</v>
      </c>
      <c r="I232" s="2">
        <f>COUNTIFS(customer_data[[#All],[customer_name]],customer_data[[#This Row],[customer_name]],customer_data[[#All],[city]],customer_data[[#This Row],[city]])</f>
        <v>6</v>
      </c>
    </row>
    <row r="233" spans="1:9" x14ac:dyDescent="0.25">
      <c r="A233" s="2" t="s">
        <v>326</v>
      </c>
      <c r="B233" s="2" t="s">
        <v>327</v>
      </c>
      <c r="C233" s="2" t="s">
        <v>707</v>
      </c>
      <c r="D233" s="2">
        <v>94003</v>
      </c>
      <c r="E233" s="8">
        <v>42.35</v>
      </c>
      <c r="F233" s="10">
        <v>42583</v>
      </c>
      <c r="G233" s="2">
        <f>1</f>
        <v>1</v>
      </c>
      <c r="H233" s="26">
        <f>IF(SUMPRODUCT(($A$2:$A233=A233)*($B$2:$B233=B233))&gt;1,0,1)</f>
        <v>0</v>
      </c>
      <c r="I233" s="2">
        <f>COUNTIFS(customer_data[[#All],[customer_name]],customer_data[[#This Row],[customer_name]],customer_data[[#All],[city]],customer_data[[#This Row],[city]])</f>
        <v>6</v>
      </c>
    </row>
    <row r="234" spans="1:9" x14ac:dyDescent="0.25">
      <c r="A234" s="2" t="s">
        <v>326</v>
      </c>
      <c r="B234" s="2" t="s">
        <v>327</v>
      </c>
      <c r="C234" s="2" t="s">
        <v>707</v>
      </c>
      <c r="D234" s="2">
        <v>94003</v>
      </c>
      <c r="E234" s="8">
        <v>42.35</v>
      </c>
      <c r="F234" s="10">
        <v>42614</v>
      </c>
      <c r="G234" s="2">
        <f>1</f>
        <v>1</v>
      </c>
      <c r="H234" s="26">
        <f>IF(SUMPRODUCT(($A$2:$A234=A234)*($B$2:$B234=B234))&gt;1,0,1)</f>
        <v>0</v>
      </c>
      <c r="I234" s="2">
        <f>COUNTIFS(customer_data[[#All],[customer_name]],customer_data[[#This Row],[customer_name]],customer_data[[#All],[city]],customer_data[[#This Row],[city]])</f>
        <v>6</v>
      </c>
    </row>
    <row r="235" spans="1:9" x14ac:dyDescent="0.25">
      <c r="A235" s="2" t="s">
        <v>326</v>
      </c>
      <c r="B235" s="2" t="s">
        <v>327</v>
      </c>
      <c r="C235" s="2" t="s">
        <v>707</v>
      </c>
      <c r="D235" s="2">
        <v>94003</v>
      </c>
      <c r="E235" s="8">
        <v>42.35</v>
      </c>
      <c r="F235" s="10">
        <v>42644</v>
      </c>
      <c r="G235" s="2">
        <f>1</f>
        <v>1</v>
      </c>
      <c r="H235" s="26">
        <f>IF(SUMPRODUCT(($A$2:$A235=A235)*($B$2:$B235=B235))&gt;1,0,1)</f>
        <v>0</v>
      </c>
      <c r="I235" s="2">
        <f>COUNTIFS(customer_data[[#All],[customer_name]],customer_data[[#This Row],[customer_name]],customer_data[[#All],[city]],customer_data[[#This Row],[city]])</f>
        <v>6</v>
      </c>
    </row>
    <row r="236" spans="1:9" x14ac:dyDescent="0.25">
      <c r="A236" s="2" t="s">
        <v>326</v>
      </c>
      <c r="B236" s="2" t="s">
        <v>327</v>
      </c>
      <c r="C236" s="2" t="s">
        <v>707</v>
      </c>
      <c r="D236" s="2">
        <v>94003</v>
      </c>
      <c r="E236" s="8">
        <v>42.35</v>
      </c>
      <c r="F236" s="10">
        <v>42675</v>
      </c>
      <c r="G236" s="2">
        <f>1</f>
        <v>1</v>
      </c>
      <c r="H236" s="26">
        <f>IF(SUMPRODUCT(($A$2:$A236=A236)*($B$2:$B236=B236))&gt;1,0,1)</f>
        <v>0</v>
      </c>
      <c r="I236" s="2">
        <f>COUNTIFS(customer_data[[#All],[customer_name]],customer_data[[#This Row],[customer_name]],customer_data[[#All],[city]],customer_data[[#This Row],[city]])</f>
        <v>6</v>
      </c>
    </row>
    <row r="237" spans="1:9" x14ac:dyDescent="0.25">
      <c r="A237" s="2" t="s">
        <v>326</v>
      </c>
      <c r="B237" s="2" t="s">
        <v>327</v>
      </c>
      <c r="C237" s="2" t="s">
        <v>707</v>
      </c>
      <c r="D237" s="2">
        <v>94003</v>
      </c>
      <c r="E237" s="8">
        <v>42.48</v>
      </c>
      <c r="F237" s="3">
        <v>42705</v>
      </c>
      <c r="G237" s="2">
        <f>1</f>
        <v>1</v>
      </c>
      <c r="H237" s="26">
        <f>IF(SUMPRODUCT(($A$2:$A237=A237)*($B$2:$B237=B237))&gt;1,0,1)</f>
        <v>0</v>
      </c>
      <c r="I237" s="2">
        <f>COUNTIFS(customer_data[[#All],[customer_name]],customer_data[[#This Row],[customer_name]],customer_data[[#All],[city]],customer_data[[#This Row],[city]])</f>
        <v>6</v>
      </c>
    </row>
    <row r="238" spans="1:9" x14ac:dyDescent="0.25">
      <c r="A238" s="2" t="s">
        <v>402</v>
      </c>
      <c r="B238" s="2" t="s">
        <v>403</v>
      </c>
      <c r="C238" s="2" t="s">
        <v>707</v>
      </c>
      <c r="D238" s="2">
        <v>94003</v>
      </c>
      <c r="E238" s="8">
        <v>44.95</v>
      </c>
      <c r="F238" s="10">
        <v>42583</v>
      </c>
      <c r="G238" s="2">
        <f>1</f>
        <v>1</v>
      </c>
      <c r="H238" s="26">
        <f>IF(SUMPRODUCT(($A$2:$A238=A238)*($B$2:$B238=B238))&gt;1,0,1)</f>
        <v>1</v>
      </c>
      <c r="I238" s="2">
        <f>COUNTIFS(customer_data[[#All],[customer_name]],customer_data[[#This Row],[customer_name]],customer_data[[#All],[city]],customer_data[[#This Row],[city]])</f>
        <v>5</v>
      </c>
    </row>
    <row r="239" spans="1:9" x14ac:dyDescent="0.25">
      <c r="A239" s="2" t="s">
        <v>402</v>
      </c>
      <c r="B239" s="2" t="s">
        <v>403</v>
      </c>
      <c r="C239" s="2" t="s">
        <v>707</v>
      </c>
      <c r="D239" s="2">
        <v>94003</v>
      </c>
      <c r="E239" s="8">
        <v>44.95</v>
      </c>
      <c r="F239" s="10">
        <v>42614</v>
      </c>
      <c r="G239" s="2">
        <f>1</f>
        <v>1</v>
      </c>
      <c r="H239" s="26">
        <f>IF(SUMPRODUCT(($A$2:$A239=A239)*($B$2:$B239=B239))&gt;1,0,1)</f>
        <v>0</v>
      </c>
      <c r="I239" s="2">
        <f>COUNTIFS(customer_data[[#All],[customer_name]],customer_data[[#This Row],[customer_name]],customer_data[[#All],[city]],customer_data[[#This Row],[city]])</f>
        <v>5</v>
      </c>
    </row>
    <row r="240" spans="1:9" x14ac:dyDescent="0.25">
      <c r="A240" s="2" t="s">
        <v>402</v>
      </c>
      <c r="B240" s="2" t="s">
        <v>403</v>
      </c>
      <c r="C240" s="2" t="s">
        <v>707</v>
      </c>
      <c r="D240" s="2">
        <v>94003</v>
      </c>
      <c r="E240" s="8">
        <v>44.95</v>
      </c>
      <c r="F240" s="10">
        <v>42644</v>
      </c>
      <c r="G240" s="2">
        <f>1</f>
        <v>1</v>
      </c>
      <c r="H240" s="26">
        <f>IF(SUMPRODUCT(($A$2:$A240=A240)*($B$2:$B240=B240))&gt;1,0,1)</f>
        <v>0</v>
      </c>
      <c r="I240" s="2">
        <f>COUNTIFS(customer_data[[#All],[customer_name]],customer_data[[#This Row],[customer_name]],customer_data[[#All],[city]],customer_data[[#This Row],[city]])</f>
        <v>5</v>
      </c>
    </row>
    <row r="241" spans="1:9" x14ac:dyDescent="0.25">
      <c r="A241" s="2" t="s">
        <v>402</v>
      </c>
      <c r="B241" s="2" t="s">
        <v>403</v>
      </c>
      <c r="C241" s="2" t="s">
        <v>707</v>
      </c>
      <c r="D241" s="2">
        <v>94003</v>
      </c>
      <c r="E241" s="8">
        <v>44.95</v>
      </c>
      <c r="F241" s="10">
        <v>42675</v>
      </c>
      <c r="G241" s="2">
        <f>1</f>
        <v>1</v>
      </c>
      <c r="H241" s="26">
        <f>IF(SUMPRODUCT(($A$2:$A241=A241)*($B$2:$B241=B241))&gt;1,0,1)</f>
        <v>0</v>
      </c>
      <c r="I241" s="2">
        <f>COUNTIFS(customer_data[[#All],[customer_name]],customer_data[[#This Row],[customer_name]],customer_data[[#All],[city]],customer_data[[#This Row],[city]])</f>
        <v>5</v>
      </c>
    </row>
    <row r="242" spans="1:9" x14ac:dyDescent="0.25">
      <c r="A242" s="2" t="s">
        <v>402</v>
      </c>
      <c r="B242" s="2" t="s">
        <v>403</v>
      </c>
      <c r="C242" s="2" t="s">
        <v>707</v>
      </c>
      <c r="D242" s="2">
        <v>94003</v>
      </c>
      <c r="E242" s="8">
        <v>49.56</v>
      </c>
      <c r="F242" s="3">
        <v>42705</v>
      </c>
      <c r="G242" s="2">
        <f>1</f>
        <v>1</v>
      </c>
      <c r="H242" s="26">
        <f>IF(SUMPRODUCT(($A$2:$A242=A242)*($B$2:$B242=B242))&gt;1,0,1)</f>
        <v>0</v>
      </c>
      <c r="I242" s="2">
        <f>COUNTIFS(customer_data[[#All],[customer_name]],customer_data[[#This Row],[customer_name]],customer_data[[#All],[city]],customer_data[[#This Row],[city]])</f>
        <v>5</v>
      </c>
    </row>
    <row r="243" spans="1:9" x14ac:dyDescent="0.25">
      <c r="A243" s="2" t="s">
        <v>456</v>
      </c>
      <c r="B243" s="2" t="s">
        <v>457</v>
      </c>
      <c r="C243" s="2" t="s">
        <v>707</v>
      </c>
      <c r="D243" s="2">
        <v>94003</v>
      </c>
      <c r="E243" s="8">
        <v>50.12</v>
      </c>
      <c r="F243" s="10">
        <v>42644</v>
      </c>
      <c r="G243" s="2">
        <f>1</f>
        <v>1</v>
      </c>
      <c r="H243" s="26">
        <f>IF(SUMPRODUCT(($A$2:$A243=A243)*($B$2:$B243=B243))&gt;1,0,1)</f>
        <v>1</v>
      </c>
      <c r="I243" s="2">
        <f>COUNTIFS(customer_data[[#All],[customer_name]],customer_data[[#This Row],[customer_name]],customer_data[[#All],[city]],customer_data[[#This Row],[city]])</f>
        <v>3</v>
      </c>
    </row>
    <row r="244" spans="1:9" x14ac:dyDescent="0.25">
      <c r="A244" s="2" t="s">
        <v>456</v>
      </c>
      <c r="B244" s="2" t="s">
        <v>457</v>
      </c>
      <c r="C244" s="2" t="s">
        <v>707</v>
      </c>
      <c r="D244" s="2">
        <v>94003</v>
      </c>
      <c r="E244" s="8">
        <v>50.12</v>
      </c>
      <c r="F244" s="10">
        <v>42675</v>
      </c>
      <c r="G244" s="2">
        <f>1</f>
        <v>1</v>
      </c>
      <c r="H244" s="26">
        <f>IF(SUMPRODUCT(($A$2:$A244=A244)*($B$2:$B244=B244))&gt;1,0,1)</f>
        <v>0</v>
      </c>
      <c r="I244" s="2">
        <f>COUNTIFS(customer_data[[#All],[customer_name]],customer_data[[#This Row],[customer_name]],customer_data[[#All],[city]],customer_data[[#This Row],[city]])</f>
        <v>3</v>
      </c>
    </row>
    <row r="245" spans="1:9" x14ac:dyDescent="0.25">
      <c r="A245" s="2" t="s">
        <v>456</v>
      </c>
      <c r="B245" s="2" t="s">
        <v>457</v>
      </c>
      <c r="C245" s="2" t="s">
        <v>707</v>
      </c>
      <c r="D245" s="2">
        <v>94003</v>
      </c>
      <c r="E245" s="8">
        <v>50.12</v>
      </c>
      <c r="F245" s="3">
        <v>42705</v>
      </c>
      <c r="G245" s="2">
        <f>1</f>
        <v>1</v>
      </c>
      <c r="H245" s="26">
        <f>IF(SUMPRODUCT(($A$2:$A245=A245)*($B$2:$B245=B245))&gt;1,0,1)</f>
        <v>0</v>
      </c>
      <c r="I245" s="2">
        <f>COUNTIFS(customer_data[[#All],[customer_name]],customer_data[[#This Row],[customer_name]],customer_data[[#All],[city]],customer_data[[#This Row],[city]])</f>
        <v>3</v>
      </c>
    </row>
    <row r="246" spans="1:9" x14ac:dyDescent="0.25">
      <c r="A246" s="2" t="s">
        <v>482</v>
      </c>
      <c r="B246" s="2" t="s">
        <v>483</v>
      </c>
      <c r="C246" s="2" t="s">
        <v>707</v>
      </c>
      <c r="D246" s="2">
        <v>94003</v>
      </c>
      <c r="E246" s="8">
        <v>50.98</v>
      </c>
      <c r="F246" s="10">
        <v>42583</v>
      </c>
      <c r="G246" s="2">
        <f>1</f>
        <v>1</v>
      </c>
      <c r="H246" s="26">
        <f>IF(SUMPRODUCT(($A$2:$A246=A246)*($B$2:$B246=B246))&gt;1,0,1)</f>
        <v>1</v>
      </c>
      <c r="I246" s="2">
        <f>COUNTIFS(customer_data[[#All],[customer_name]],customer_data[[#This Row],[customer_name]],customer_data[[#All],[city]],customer_data[[#This Row],[city]])</f>
        <v>5</v>
      </c>
    </row>
    <row r="247" spans="1:9" x14ac:dyDescent="0.25">
      <c r="A247" s="2" t="s">
        <v>482</v>
      </c>
      <c r="B247" s="2" t="s">
        <v>483</v>
      </c>
      <c r="C247" s="2" t="s">
        <v>707</v>
      </c>
      <c r="D247" s="2">
        <v>94003</v>
      </c>
      <c r="E247" s="8">
        <v>50.98</v>
      </c>
      <c r="F247" s="10">
        <v>42614</v>
      </c>
      <c r="G247" s="2">
        <f>1</f>
        <v>1</v>
      </c>
      <c r="H247" s="26">
        <f>IF(SUMPRODUCT(($A$2:$A247=A247)*($B$2:$B247=B247))&gt;1,0,1)</f>
        <v>0</v>
      </c>
      <c r="I247" s="2">
        <f>COUNTIFS(customer_data[[#All],[customer_name]],customer_data[[#This Row],[customer_name]],customer_data[[#All],[city]],customer_data[[#This Row],[city]])</f>
        <v>5</v>
      </c>
    </row>
    <row r="248" spans="1:9" x14ac:dyDescent="0.25">
      <c r="A248" s="2" t="s">
        <v>482</v>
      </c>
      <c r="B248" s="2" t="s">
        <v>483</v>
      </c>
      <c r="C248" s="2" t="s">
        <v>707</v>
      </c>
      <c r="D248" s="2">
        <v>94003</v>
      </c>
      <c r="E248" s="8">
        <v>50.98</v>
      </c>
      <c r="F248" s="10">
        <v>42644</v>
      </c>
      <c r="G248" s="2">
        <f>1</f>
        <v>1</v>
      </c>
      <c r="H248" s="26">
        <f>IF(SUMPRODUCT(($A$2:$A248=A248)*($B$2:$B248=B248))&gt;1,0,1)</f>
        <v>0</v>
      </c>
      <c r="I248" s="2">
        <f>COUNTIFS(customer_data[[#All],[customer_name]],customer_data[[#This Row],[customer_name]],customer_data[[#All],[city]],customer_data[[#This Row],[city]])</f>
        <v>5</v>
      </c>
    </row>
    <row r="249" spans="1:9" x14ac:dyDescent="0.25">
      <c r="A249" s="2" t="s">
        <v>482</v>
      </c>
      <c r="B249" s="2" t="s">
        <v>483</v>
      </c>
      <c r="C249" s="2" t="s">
        <v>707</v>
      </c>
      <c r="D249" s="2">
        <v>94003</v>
      </c>
      <c r="E249" s="8">
        <v>50.98</v>
      </c>
      <c r="F249" s="10">
        <v>42675</v>
      </c>
      <c r="G249" s="2">
        <f>1</f>
        <v>1</v>
      </c>
      <c r="H249" s="26">
        <f>IF(SUMPRODUCT(($A$2:$A249=A249)*($B$2:$B249=B249))&gt;1,0,1)</f>
        <v>0</v>
      </c>
      <c r="I249" s="2">
        <f>COUNTIFS(customer_data[[#All],[customer_name]],customer_data[[#This Row],[customer_name]],customer_data[[#All],[city]],customer_data[[#This Row],[city]])</f>
        <v>5</v>
      </c>
    </row>
    <row r="250" spans="1:9" x14ac:dyDescent="0.25">
      <c r="A250" s="2" t="s">
        <v>482</v>
      </c>
      <c r="B250" s="2" t="s">
        <v>483</v>
      </c>
      <c r="C250" s="2" t="s">
        <v>707</v>
      </c>
      <c r="D250" s="2">
        <v>94003</v>
      </c>
      <c r="E250" s="8">
        <v>50.98</v>
      </c>
      <c r="F250" s="3">
        <v>42705</v>
      </c>
      <c r="G250" s="2">
        <f>1</f>
        <v>1</v>
      </c>
      <c r="H250" s="26">
        <f>IF(SUMPRODUCT(($A$2:$A250=A250)*($B$2:$B250=B250))&gt;1,0,1)</f>
        <v>0</v>
      </c>
      <c r="I250" s="2">
        <f>COUNTIFS(customer_data[[#All],[customer_name]],customer_data[[#This Row],[customer_name]],customer_data[[#All],[city]],customer_data[[#This Row],[city]])</f>
        <v>5</v>
      </c>
    </row>
    <row r="251" spans="1:9" x14ac:dyDescent="0.25">
      <c r="A251" s="2" t="s">
        <v>546</v>
      </c>
      <c r="B251" s="2" t="s">
        <v>547</v>
      </c>
      <c r="C251" s="2" t="s">
        <v>707</v>
      </c>
      <c r="D251" s="2">
        <v>94003</v>
      </c>
      <c r="E251" s="8">
        <v>57.75</v>
      </c>
      <c r="F251" s="3">
        <v>42401</v>
      </c>
      <c r="G251" s="2">
        <f>1</f>
        <v>1</v>
      </c>
      <c r="H251" s="26">
        <f>IF(SUMPRODUCT(($A$2:$A251=A251)*($B$2:$B251=B251))&gt;1,0,1)</f>
        <v>1</v>
      </c>
      <c r="I251" s="2">
        <f>COUNTIFS(customer_data[[#All],[customer_name]],customer_data[[#This Row],[customer_name]],customer_data[[#All],[city]],customer_data[[#This Row],[city]])</f>
        <v>11</v>
      </c>
    </row>
    <row r="252" spans="1:9" x14ac:dyDescent="0.25">
      <c r="A252" s="2" t="s">
        <v>546</v>
      </c>
      <c r="B252" s="2" t="s">
        <v>547</v>
      </c>
      <c r="C252" s="2" t="s">
        <v>707</v>
      </c>
      <c r="D252" s="2">
        <v>94003</v>
      </c>
      <c r="E252" s="8">
        <v>57.75</v>
      </c>
      <c r="F252" s="3">
        <v>42430</v>
      </c>
      <c r="G252" s="2">
        <f>1</f>
        <v>1</v>
      </c>
      <c r="H252" s="26">
        <f>IF(SUMPRODUCT(($A$2:$A252=A252)*($B$2:$B252=B252))&gt;1,0,1)</f>
        <v>0</v>
      </c>
      <c r="I252" s="2">
        <f>COUNTIFS(customer_data[[#All],[customer_name]],customer_data[[#This Row],[customer_name]],customer_data[[#All],[city]],customer_data[[#This Row],[city]])</f>
        <v>11</v>
      </c>
    </row>
    <row r="253" spans="1:9" x14ac:dyDescent="0.25">
      <c r="A253" s="2" t="s">
        <v>546</v>
      </c>
      <c r="B253" s="2" t="s">
        <v>547</v>
      </c>
      <c r="C253" s="2" t="s">
        <v>707</v>
      </c>
      <c r="D253" s="2">
        <v>94003</v>
      </c>
      <c r="E253" s="8">
        <v>57.75</v>
      </c>
      <c r="F253" s="3">
        <v>42461</v>
      </c>
      <c r="G253" s="2">
        <f>1</f>
        <v>1</v>
      </c>
      <c r="H253" s="26">
        <f>IF(SUMPRODUCT(($A$2:$A253=A253)*($B$2:$B253=B253))&gt;1,0,1)</f>
        <v>0</v>
      </c>
      <c r="I253" s="2">
        <f>COUNTIFS(customer_data[[#All],[customer_name]],customer_data[[#This Row],[customer_name]],customer_data[[#All],[city]],customer_data[[#This Row],[city]])</f>
        <v>11</v>
      </c>
    </row>
    <row r="254" spans="1:9" x14ac:dyDescent="0.25">
      <c r="A254" s="2" t="s">
        <v>546</v>
      </c>
      <c r="B254" s="2" t="s">
        <v>547</v>
      </c>
      <c r="C254" s="2" t="s">
        <v>707</v>
      </c>
      <c r="D254" s="2">
        <v>94003</v>
      </c>
      <c r="E254" s="8">
        <v>57.75</v>
      </c>
      <c r="F254" s="3">
        <v>42491</v>
      </c>
      <c r="G254" s="2">
        <f>1</f>
        <v>1</v>
      </c>
      <c r="H254" s="26">
        <f>IF(SUMPRODUCT(($A$2:$A254=A254)*($B$2:$B254=B254))&gt;1,0,1)</f>
        <v>0</v>
      </c>
      <c r="I254" s="2">
        <f>COUNTIFS(customer_data[[#All],[customer_name]],customer_data[[#This Row],[customer_name]],customer_data[[#All],[city]],customer_data[[#This Row],[city]])</f>
        <v>11</v>
      </c>
    </row>
    <row r="255" spans="1:9" x14ac:dyDescent="0.25">
      <c r="A255" s="2" t="s">
        <v>546</v>
      </c>
      <c r="B255" s="2" t="s">
        <v>547</v>
      </c>
      <c r="C255" s="2" t="s">
        <v>707</v>
      </c>
      <c r="D255" s="2">
        <v>94003</v>
      </c>
      <c r="E255" s="8">
        <v>57.75</v>
      </c>
      <c r="F255" s="3">
        <v>42522</v>
      </c>
      <c r="G255" s="2">
        <f>1</f>
        <v>1</v>
      </c>
      <c r="H255" s="26">
        <f>IF(SUMPRODUCT(($A$2:$A255=A255)*($B$2:$B255=B255))&gt;1,0,1)</f>
        <v>0</v>
      </c>
      <c r="I255" s="2">
        <f>COUNTIFS(customer_data[[#All],[customer_name]],customer_data[[#This Row],[customer_name]],customer_data[[#All],[city]],customer_data[[#This Row],[city]])</f>
        <v>11</v>
      </c>
    </row>
    <row r="256" spans="1:9" x14ac:dyDescent="0.25">
      <c r="A256" s="2" t="s">
        <v>546</v>
      </c>
      <c r="B256" s="2" t="s">
        <v>547</v>
      </c>
      <c r="C256" s="2" t="s">
        <v>707</v>
      </c>
      <c r="D256" s="2">
        <v>94003</v>
      </c>
      <c r="E256" s="8">
        <v>57.75</v>
      </c>
      <c r="F256" s="3">
        <v>42552</v>
      </c>
      <c r="G256" s="2">
        <f>1</f>
        <v>1</v>
      </c>
      <c r="H256" s="26">
        <f>IF(SUMPRODUCT(($A$2:$A256=A256)*($B$2:$B256=B256))&gt;1,0,1)</f>
        <v>0</v>
      </c>
      <c r="I256" s="2">
        <f>COUNTIFS(customer_data[[#All],[customer_name]],customer_data[[#This Row],[customer_name]],customer_data[[#All],[city]],customer_data[[#This Row],[city]])</f>
        <v>11</v>
      </c>
    </row>
    <row r="257" spans="1:9" x14ac:dyDescent="0.25">
      <c r="A257" s="2" t="s">
        <v>546</v>
      </c>
      <c r="B257" s="2" t="s">
        <v>547</v>
      </c>
      <c r="C257" s="2" t="s">
        <v>707</v>
      </c>
      <c r="D257" s="2">
        <v>94003</v>
      </c>
      <c r="E257" s="8">
        <v>57.75</v>
      </c>
      <c r="F257" s="10">
        <v>42583</v>
      </c>
      <c r="G257" s="2">
        <f>1</f>
        <v>1</v>
      </c>
      <c r="H257" s="26">
        <f>IF(SUMPRODUCT(($A$2:$A257=A257)*($B$2:$B257=B257))&gt;1,0,1)</f>
        <v>0</v>
      </c>
      <c r="I257" s="2">
        <f>COUNTIFS(customer_data[[#All],[customer_name]],customer_data[[#This Row],[customer_name]],customer_data[[#All],[city]],customer_data[[#This Row],[city]])</f>
        <v>11</v>
      </c>
    </row>
    <row r="258" spans="1:9" x14ac:dyDescent="0.25">
      <c r="A258" s="2" t="s">
        <v>546</v>
      </c>
      <c r="B258" s="2" t="s">
        <v>547</v>
      </c>
      <c r="C258" s="2" t="s">
        <v>707</v>
      </c>
      <c r="D258" s="2">
        <v>94003</v>
      </c>
      <c r="E258" s="8">
        <v>57.75</v>
      </c>
      <c r="F258" s="10">
        <v>42614</v>
      </c>
      <c r="G258" s="2">
        <f>1</f>
        <v>1</v>
      </c>
      <c r="H258" s="26">
        <f>IF(SUMPRODUCT(($A$2:$A258=A258)*($B$2:$B258=B258))&gt;1,0,1)</f>
        <v>0</v>
      </c>
      <c r="I258" s="2">
        <f>COUNTIFS(customer_data[[#All],[customer_name]],customer_data[[#This Row],[customer_name]],customer_data[[#All],[city]],customer_data[[#This Row],[city]])</f>
        <v>11</v>
      </c>
    </row>
    <row r="259" spans="1:9" x14ac:dyDescent="0.25">
      <c r="A259" s="2" t="s">
        <v>546</v>
      </c>
      <c r="B259" s="2" t="s">
        <v>547</v>
      </c>
      <c r="C259" s="2" t="s">
        <v>707</v>
      </c>
      <c r="D259" s="2">
        <v>94003</v>
      </c>
      <c r="E259" s="8">
        <v>57.75</v>
      </c>
      <c r="F259" s="10">
        <v>42644</v>
      </c>
      <c r="G259" s="2">
        <f>1</f>
        <v>1</v>
      </c>
      <c r="H259" s="26">
        <f>IF(SUMPRODUCT(($A$2:$A259=A259)*($B$2:$B259=B259))&gt;1,0,1)</f>
        <v>0</v>
      </c>
      <c r="I259" s="2">
        <f>COUNTIFS(customer_data[[#All],[customer_name]],customer_data[[#This Row],[customer_name]],customer_data[[#All],[city]],customer_data[[#This Row],[city]])</f>
        <v>11</v>
      </c>
    </row>
    <row r="260" spans="1:9" x14ac:dyDescent="0.25">
      <c r="A260" s="2" t="s">
        <v>546</v>
      </c>
      <c r="B260" s="2" t="s">
        <v>547</v>
      </c>
      <c r="C260" s="2" t="s">
        <v>707</v>
      </c>
      <c r="D260" s="2">
        <v>94003</v>
      </c>
      <c r="E260" s="8">
        <v>57.75</v>
      </c>
      <c r="F260" s="10">
        <v>42675</v>
      </c>
      <c r="G260" s="2">
        <f>1</f>
        <v>1</v>
      </c>
      <c r="H260" s="26">
        <f>IF(SUMPRODUCT(($A$2:$A260=A260)*($B$2:$B260=B260))&gt;1,0,1)</f>
        <v>0</v>
      </c>
      <c r="I260" s="2">
        <f>COUNTIFS(customer_data[[#All],[customer_name]],customer_data[[#This Row],[customer_name]],customer_data[[#All],[city]],customer_data[[#This Row],[city]])</f>
        <v>11</v>
      </c>
    </row>
    <row r="261" spans="1:9" x14ac:dyDescent="0.25">
      <c r="A261" s="2" t="s">
        <v>546</v>
      </c>
      <c r="B261" s="2" t="s">
        <v>547</v>
      </c>
      <c r="C261" s="2" t="s">
        <v>707</v>
      </c>
      <c r="D261" s="2">
        <v>94003</v>
      </c>
      <c r="E261" s="8">
        <v>60.74</v>
      </c>
      <c r="F261" s="3">
        <v>42705</v>
      </c>
      <c r="G261" s="2">
        <f>1</f>
        <v>1</v>
      </c>
      <c r="H261" s="26">
        <f>IF(SUMPRODUCT(($A$2:$A261=A261)*($B$2:$B261=B261))&gt;1,0,1)</f>
        <v>0</v>
      </c>
      <c r="I261" s="2">
        <f>COUNTIFS(customer_data[[#All],[customer_name]],customer_data[[#This Row],[customer_name]],customer_data[[#All],[city]],customer_data[[#This Row],[city]])</f>
        <v>11</v>
      </c>
    </row>
    <row r="262" spans="1:9" x14ac:dyDescent="0.25">
      <c r="A262" s="2" t="s">
        <v>172</v>
      </c>
      <c r="B262" s="2" t="s">
        <v>173</v>
      </c>
      <c r="C262" s="2" t="s">
        <v>707</v>
      </c>
      <c r="D262" s="2">
        <v>94003</v>
      </c>
      <c r="E262" s="8">
        <v>33.979999999999997</v>
      </c>
      <c r="F262" s="3">
        <v>42461</v>
      </c>
      <c r="G262" s="2">
        <f>1</f>
        <v>1</v>
      </c>
      <c r="H262" s="26">
        <f>IF(SUMPRODUCT(($A$2:$A262=A262)*($B$2:$B262=B262))&gt;1,0,1)</f>
        <v>1</v>
      </c>
      <c r="I262" s="2">
        <f>COUNTIFS(customer_data[[#All],[customer_name]],customer_data[[#This Row],[customer_name]],customer_data[[#All],[city]],customer_data[[#This Row],[city]])</f>
        <v>9</v>
      </c>
    </row>
    <row r="263" spans="1:9" x14ac:dyDescent="0.25">
      <c r="A263" s="2" t="s">
        <v>172</v>
      </c>
      <c r="B263" s="2" t="s">
        <v>173</v>
      </c>
      <c r="C263" s="2" t="s">
        <v>707</v>
      </c>
      <c r="D263" s="2">
        <v>94003</v>
      </c>
      <c r="E263" s="8">
        <v>33.979999999999997</v>
      </c>
      <c r="F263" s="3">
        <v>42491</v>
      </c>
      <c r="G263" s="2">
        <f>1</f>
        <v>1</v>
      </c>
      <c r="H263" s="26">
        <f>IF(SUMPRODUCT(($A$2:$A263=A263)*($B$2:$B263=B263))&gt;1,0,1)</f>
        <v>0</v>
      </c>
      <c r="I263" s="2">
        <f>COUNTIFS(customer_data[[#All],[customer_name]],customer_data[[#This Row],[customer_name]],customer_data[[#All],[city]],customer_data[[#This Row],[city]])</f>
        <v>9</v>
      </c>
    </row>
    <row r="264" spans="1:9" x14ac:dyDescent="0.25">
      <c r="A264" s="2" t="s">
        <v>172</v>
      </c>
      <c r="B264" s="2" t="s">
        <v>173</v>
      </c>
      <c r="C264" s="2" t="s">
        <v>707</v>
      </c>
      <c r="D264" s="2">
        <v>94003</v>
      </c>
      <c r="E264" s="8">
        <v>33.979999999999997</v>
      </c>
      <c r="F264" s="3">
        <v>42522</v>
      </c>
      <c r="G264" s="2">
        <f>1</f>
        <v>1</v>
      </c>
      <c r="H264" s="26">
        <f>IF(SUMPRODUCT(($A$2:$A264=A264)*($B$2:$B264=B264))&gt;1,0,1)</f>
        <v>0</v>
      </c>
      <c r="I264" s="2">
        <f>COUNTIFS(customer_data[[#All],[customer_name]],customer_data[[#This Row],[customer_name]],customer_data[[#All],[city]],customer_data[[#This Row],[city]])</f>
        <v>9</v>
      </c>
    </row>
    <row r="265" spans="1:9" x14ac:dyDescent="0.25">
      <c r="A265" s="2" t="s">
        <v>172</v>
      </c>
      <c r="B265" s="2" t="s">
        <v>173</v>
      </c>
      <c r="C265" s="2" t="s">
        <v>707</v>
      </c>
      <c r="D265" s="2">
        <v>94003</v>
      </c>
      <c r="E265" s="8">
        <v>33.979999999999997</v>
      </c>
      <c r="F265" s="3">
        <v>42552</v>
      </c>
      <c r="G265" s="2">
        <f>1</f>
        <v>1</v>
      </c>
      <c r="H265" s="26">
        <f>IF(SUMPRODUCT(($A$2:$A265=A265)*($B$2:$B265=B265))&gt;1,0,1)</f>
        <v>0</v>
      </c>
      <c r="I265" s="2">
        <f>COUNTIFS(customer_data[[#All],[customer_name]],customer_data[[#This Row],[customer_name]],customer_data[[#All],[city]],customer_data[[#This Row],[city]])</f>
        <v>9</v>
      </c>
    </row>
    <row r="266" spans="1:9" x14ac:dyDescent="0.25">
      <c r="A266" s="2" t="s">
        <v>172</v>
      </c>
      <c r="B266" s="2" t="s">
        <v>173</v>
      </c>
      <c r="C266" s="2" t="s">
        <v>707</v>
      </c>
      <c r="D266" s="2">
        <v>94003</v>
      </c>
      <c r="E266" s="8">
        <v>33.979999999999997</v>
      </c>
      <c r="F266" s="10">
        <v>42583</v>
      </c>
      <c r="G266" s="2">
        <f>1</f>
        <v>1</v>
      </c>
      <c r="H266" s="26">
        <f>IF(SUMPRODUCT(($A$2:$A266=A266)*($B$2:$B266=B266))&gt;1,0,1)</f>
        <v>0</v>
      </c>
      <c r="I266" s="2">
        <f>COUNTIFS(customer_data[[#All],[customer_name]],customer_data[[#This Row],[customer_name]],customer_data[[#All],[city]],customer_data[[#This Row],[city]])</f>
        <v>9</v>
      </c>
    </row>
    <row r="267" spans="1:9" x14ac:dyDescent="0.25">
      <c r="A267" s="2" t="s">
        <v>172</v>
      </c>
      <c r="B267" s="2" t="s">
        <v>173</v>
      </c>
      <c r="C267" s="2" t="s">
        <v>707</v>
      </c>
      <c r="D267" s="2">
        <v>94003</v>
      </c>
      <c r="E267" s="8">
        <v>33.979999999999997</v>
      </c>
      <c r="F267" s="10">
        <v>42614</v>
      </c>
      <c r="G267" s="2">
        <f>1</f>
        <v>1</v>
      </c>
      <c r="H267" s="26">
        <f>IF(SUMPRODUCT(($A$2:$A267=A267)*($B$2:$B267=B267))&gt;1,0,1)</f>
        <v>0</v>
      </c>
      <c r="I267" s="2">
        <f>COUNTIFS(customer_data[[#All],[customer_name]],customer_data[[#This Row],[customer_name]],customer_data[[#All],[city]],customer_data[[#This Row],[city]])</f>
        <v>9</v>
      </c>
    </row>
    <row r="268" spans="1:9" x14ac:dyDescent="0.25">
      <c r="A268" s="2" t="s">
        <v>172</v>
      </c>
      <c r="B268" s="2" t="s">
        <v>173</v>
      </c>
      <c r="C268" s="2" t="s">
        <v>707</v>
      </c>
      <c r="D268" s="2">
        <v>94003</v>
      </c>
      <c r="E268" s="8">
        <v>33.979999999999997</v>
      </c>
      <c r="F268" s="10">
        <v>42644</v>
      </c>
      <c r="G268" s="2">
        <f>1</f>
        <v>1</v>
      </c>
      <c r="H268" s="26">
        <f>IF(SUMPRODUCT(($A$2:$A268=A268)*($B$2:$B268=B268))&gt;1,0,1)</f>
        <v>0</v>
      </c>
      <c r="I268" s="2">
        <f>COUNTIFS(customer_data[[#All],[customer_name]],customer_data[[#This Row],[customer_name]],customer_data[[#All],[city]],customer_data[[#This Row],[city]])</f>
        <v>9</v>
      </c>
    </row>
    <row r="269" spans="1:9" x14ac:dyDescent="0.25">
      <c r="A269" s="2" t="s">
        <v>172</v>
      </c>
      <c r="B269" s="2" t="s">
        <v>173</v>
      </c>
      <c r="C269" s="2" t="s">
        <v>707</v>
      </c>
      <c r="D269" s="2">
        <v>94003</v>
      </c>
      <c r="E269" s="8">
        <v>33.979999999999997</v>
      </c>
      <c r="F269" s="10">
        <v>42675</v>
      </c>
      <c r="G269" s="2">
        <f>1</f>
        <v>1</v>
      </c>
      <c r="H269" s="26">
        <f>IF(SUMPRODUCT(($A$2:$A269=A269)*($B$2:$B269=B269))&gt;1,0,1)</f>
        <v>0</v>
      </c>
      <c r="I269" s="2">
        <f>COUNTIFS(customer_data[[#All],[customer_name]],customer_data[[#This Row],[customer_name]],customer_data[[#All],[city]],customer_data[[#This Row],[city]])</f>
        <v>9</v>
      </c>
    </row>
    <row r="270" spans="1:9" x14ac:dyDescent="0.25">
      <c r="A270" s="2" t="s">
        <v>172</v>
      </c>
      <c r="B270" s="2" t="s">
        <v>173</v>
      </c>
      <c r="C270" s="2" t="s">
        <v>707</v>
      </c>
      <c r="D270" s="2">
        <v>94003</v>
      </c>
      <c r="E270" s="8">
        <v>33.979999999999997</v>
      </c>
      <c r="F270" s="3">
        <v>42705</v>
      </c>
      <c r="G270" s="2">
        <f>1</f>
        <v>1</v>
      </c>
      <c r="H270" s="26">
        <f>IF(SUMPRODUCT(($A$2:$A270=A270)*($B$2:$B270=B270))&gt;1,0,1)</f>
        <v>0</v>
      </c>
      <c r="I270" s="2">
        <f>COUNTIFS(customer_data[[#All],[customer_name]],customer_data[[#This Row],[customer_name]],customer_data[[#All],[city]],customer_data[[#This Row],[city]])</f>
        <v>9</v>
      </c>
    </row>
    <row r="271" spans="1:9" x14ac:dyDescent="0.25">
      <c r="A271" s="2" t="s">
        <v>316</v>
      </c>
      <c r="B271" s="2" t="s">
        <v>317</v>
      </c>
      <c r="C271" s="2" t="s">
        <v>707</v>
      </c>
      <c r="D271" s="2">
        <v>94003</v>
      </c>
      <c r="E271" s="8">
        <v>41.7</v>
      </c>
      <c r="F271" s="10">
        <v>42644</v>
      </c>
      <c r="G271" s="2">
        <f>1</f>
        <v>1</v>
      </c>
      <c r="H271" s="26">
        <f>IF(SUMPRODUCT(($A$2:$A271=A271)*($B$2:$B271=B271))&gt;1,0,1)</f>
        <v>1</v>
      </c>
      <c r="I271" s="2">
        <f>COUNTIFS(customer_data[[#All],[customer_name]],customer_data[[#This Row],[customer_name]],customer_data[[#All],[city]],customer_data[[#This Row],[city]])</f>
        <v>3</v>
      </c>
    </row>
    <row r="272" spans="1:9" x14ac:dyDescent="0.25">
      <c r="A272" s="2" t="s">
        <v>316</v>
      </c>
      <c r="B272" s="2" t="s">
        <v>317</v>
      </c>
      <c r="C272" s="2" t="s">
        <v>707</v>
      </c>
      <c r="D272" s="2">
        <v>94003</v>
      </c>
      <c r="E272" s="8">
        <v>41.7</v>
      </c>
      <c r="F272" s="10">
        <v>42675</v>
      </c>
      <c r="G272" s="2">
        <f>1</f>
        <v>1</v>
      </c>
      <c r="H272" s="26">
        <f>IF(SUMPRODUCT(($A$2:$A272=A272)*($B$2:$B272=B272))&gt;1,0,1)</f>
        <v>0</v>
      </c>
      <c r="I272" s="2">
        <f>COUNTIFS(customer_data[[#All],[customer_name]],customer_data[[#This Row],[customer_name]],customer_data[[#All],[city]],customer_data[[#This Row],[city]])</f>
        <v>3</v>
      </c>
    </row>
    <row r="273" spans="1:9" x14ac:dyDescent="0.25">
      <c r="A273" s="2" t="s">
        <v>316</v>
      </c>
      <c r="B273" s="2" t="s">
        <v>317</v>
      </c>
      <c r="C273" s="2" t="s">
        <v>707</v>
      </c>
      <c r="D273" s="2">
        <v>94003</v>
      </c>
      <c r="E273" s="8">
        <v>42.35</v>
      </c>
      <c r="F273" s="3">
        <v>42705</v>
      </c>
      <c r="G273" s="2">
        <f>1</f>
        <v>1</v>
      </c>
      <c r="H273" s="26">
        <f>IF(SUMPRODUCT(($A$2:$A273=A273)*($B$2:$B273=B273))&gt;1,0,1)</f>
        <v>0</v>
      </c>
      <c r="I273" s="2">
        <f>COUNTIFS(customer_data[[#All],[customer_name]],customer_data[[#This Row],[customer_name]],customer_data[[#All],[city]],customer_data[[#This Row],[city]])</f>
        <v>3</v>
      </c>
    </row>
    <row r="274" spans="1:9" x14ac:dyDescent="0.25">
      <c r="A274" s="2" t="s">
        <v>120</v>
      </c>
      <c r="B274" s="2" t="s">
        <v>121</v>
      </c>
      <c r="C274" s="2" t="s">
        <v>707</v>
      </c>
      <c r="D274" s="2">
        <v>94003</v>
      </c>
      <c r="E274" s="8">
        <v>29.73</v>
      </c>
      <c r="F274" s="3">
        <v>42552</v>
      </c>
      <c r="G274" s="2">
        <f>1</f>
        <v>1</v>
      </c>
      <c r="H274" s="26">
        <f>IF(SUMPRODUCT(($A$2:$A274=A274)*($B$2:$B274=B274))&gt;1,0,1)</f>
        <v>1</v>
      </c>
      <c r="I274" s="2">
        <f>COUNTIFS(customer_data[[#All],[customer_name]],customer_data[[#This Row],[customer_name]],customer_data[[#All],[city]],customer_data[[#This Row],[city]])</f>
        <v>6</v>
      </c>
    </row>
    <row r="275" spans="1:9" x14ac:dyDescent="0.25">
      <c r="A275" s="2" t="s">
        <v>120</v>
      </c>
      <c r="B275" s="2" t="s">
        <v>121</v>
      </c>
      <c r="C275" s="2" t="s">
        <v>707</v>
      </c>
      <c r="D275" s="2">
        <v>94003</v>
      </c>
      <c r="E275" s="8">
        <v>29.73</v>
      </c>
      <c r="F275" s="10">
        <v>42583</v>
      </c>
      <c r="G275" s="2">
        <f>1</f>
        <v>1</v>
      </c>
      <c r="H275" s="26">
        <f>IF(SUMPRODUCT(($A$2:$A275=A275)*($B$2:$B275=B275))&gt;1,0,1)</f>
        <v>0</v>
      </c>
      <c r="I275" s="2">
        <f>COUNTIFS(customer_data[[#All],[customer_name]],customer_data[[#This Row],[customer_name]],customer_data[[#All],[city]],customer_data[[#This Row],[city]])</f>
        <v>6</v>
      </c>
    </row>
    <row r="276" spans="1:9" x14ac:dyDescent="0.25">
      <c r="A276" s="2" t="s">
        <v>120</v>
      </c>
      <c r="B276" s="2" t="s">
        <v>121</v>
      </c>
      <c r="C276" s="2" t="s">
        <v>707</v>
      </c>
      <c r="D276" s="2">
        <v>94003</v>
      </c>
      <c r="E276" s="8">
        <v>29.73</v>
      </c>
      <c r="F276" s="10">
        <v>42614</v>
      </c>
      <c r="G276" s="2">
        <f>1</f>
        <v>1</v>
      </c>
      <c r="H276" s="26">
        <f>IF(SUMPRODUCT(($A$2:$A276=A276)*($B$2:$B276=B276))&gt;1,0,1)</f>
        <v>0</v>
      </c>
      <c r="I276" s="2">
        <f>COUNTIFS(customer_data[[#All],[customer_name]],customer_data[[#This Row],[customer_name]],customer_data[[#All],[city]],customer_data[[#This Row],[city]])</f>
        <v>6</v>
      </c>
    </row>
    <row r="277" spans="1:9" x14ac:dyDescent="0.25">
      <c r="A277" s="2" t="s">
        <v>120</v>
      </c>
      <c r="B277" s="2" t="s">
        <v>121</v>
      </c>
      <c r="C277" s="2" t="s">
        <v>707</v>
      </c>
      <c r="D277" s="2">
        <v>94003</v>
      </c>
      <c r="E277" s="8">
        <v>29.73</v>
      </c>
      <c r="F277" s="10">
        <v>42644</v>
      </c>
      <c r="G277" s="2">
        <f>1</f>
        <v>1</v>
      </c>
      <c r="H277" s="26">
        <f>IF(SUMPRODUCT(($A$2:$A277=A277)*($B$2:$B277=B277))&gt;1,0,1)</f>
        <v>0</v>
      </c>
      <c r="I277" s="2">
        <f>COUNTIFS(customer_data[[#All],[customer_name]],customer_data[[#This Row],[customer_name]],customer_data[[#All],[city]],customer_data[[#This Row],[city]])</f>
        <v>6</v>
      </c>
    </row>
    <row r="278" spans="1:9" x14ac:dyDescent="0.25">
      <c r="A278" s="2" t="s">
        <v>120</v>
      </c>
      <c r="B278" s="2" t="s">
        <v>121</v>
      </c>
      <c r="C278" s="2" t="s">
        <v>707</v>
      </c>
      <c r="D278" s="2">
        <v>94003</v>
      </c>
      <c r="E278" s="8">
        <v>29.73</v>
      </c>
      <c r="F278" s="10">
        <v>42675</v>
      </c>
      <c r="G278" s="2">
        <f>1</f>
        <v>1</v>
      </c>
      <c r="H278" s="26">
        <f>IF(SUMPRODUCT(($A$2:$A278=A278)*($B$2:$B278=B278))&gt;1,0,1)</f>
        <v>0</v>
      </c>
      <c r="I278" s="2">
        <f>COUNTIFS(customer_data[[#All],[customer_name]],customer_data[[#This Row],[customer_name]],customer_data[[#All],[city]],customer_data[[#This Row],[city]])</f>
        <v>6</v>
      </c>
    </row>
    <row r="279" spans="1:9" x14ac:dyDescent="0.25">
      <c r="A279" s="2" t="s">
        <v>120</v>
      </c>
      <c r="B279" s="2" t="s">
        <v>121</v>
      </c>
      <c r="C279" s="2" t="s">
        <v>707</v>
      </c>
      <c r="D279" s="2">
        <v>94003</v>
      </c>
      <c r="E279" s="8">
        <v>33.81</v>
      </c>
      <c r="F279" s="3">
        <v>42705</v>
      </c>
      <c r="G279" s="2">
        <f>1</f>
        <v>1</v>
      </c>
      <c r="H279" s="26">
        <f>IF(SUMPRODUCT(($A$2:$A279=A279)*($B$2:$B279=B279))&gt;1,0,1)</f>
        <v>0</v>
      </c>
      <c r="I279" s="2">
        <f>COUNTIFS(customer_data[[#All],[customer_name]],customer_data[[#This Row],[customer_name]],customer_data[[#All],[city]],customer_data[[#This Row],[city]])</f>
        <v>6</v>
      </c>
    </row>
    <row r="280" spans="1:9" x14ac:dyDescent="0.25">
      <c r="A280" s="2" t="s">
        <v>442</v>
      </c>
      <c r="B280" s="2" t="s">
        <v>443</v>
      </c>
      <c r="C280" s="2" t="s">
        <v>707</v>
      </c>
      <c r="D280" s="2">
        <v>94003</v>
      </c>
      <c r="E280" s="8">
        <v>49.56</v>
      </c>
      <c r="F280" s="3">
        <v>42370</v>
      </c>
      <c r="G280" s="2">
        <f>1</f>
        <v>1</v>
      </c>
      <c r="H280" s="26">
        <f>IF(SUMPRODUCT(($A$2:$A280=A280)*($B$2:$B280=B280))&gt;1,0,1)</f>
        <v>1</v>
      </c>
      <c r="I280" s="2">
        <f>COUNTIFS(customer_data[[#All],[customer_name]],customer_data[[#This Row],[customer_name]],customer_data[[#All],[city]],customer_data[[#This Row],[city]])</f>
        <v>12</v>
      </c>
    </row>
    <row r="281" spans="1:9" x14ac:dyDescent="0.25">
      <c r="A281" s="2" t="s">
        <v>442</v>
      </c>
      <c r="B281" s="2" t="s">
        <v>443</v>
      </c>
      <c r="C281" s="2" t="s">
        <v>707</v>
      </c>
      <c r="D281" s="2">
        <v>94003</v>
      </c>
      <c r="E281" s="8">
        <v>49.56</v>
      </c>
      <c r="F281" s="3">
        <v>42401</v>
      </c>
      <c r="G281" s="2">
        <f>1</f>
        <v>1</v>
      </c>
      <c r="H281" s="26">
        <f>IF(SUMPRODUCT(($A$2:$A281=A281)*($B$2:$B281=B281))&gt;1,0,1)</f>
        <v>0</v>
      </c>
      <c r="I281" s="2">
        <f>COUNTIFS(customer_data[[#All],[customer_name]],customer_data[[#This Row],[customer_name]],customer_data[[#All],[city]],customer_data[[#This Row],[city]])</f>
        <v>12</v>
      </c>
    </row>
    <row r="282" spans="1:9" x14ac:dyDescent="0.25">
      <c r="A282" s="2" t="s">
        <v>442</v>
      </c>
      <c r="B282" s="2" t="s">
        <v>443</v>
      </c>
      <c r="C282" s="2" t="s">
        <v>707</v>
      </c>
      <c r="D282" s="2">
        <v>94003</v>
      </c>
      <c r="E282" s="8">
        <v>49.56</v>
      </c>
      <c r="F282" s="3">
        <v>42430</v>
      </c>
      <c r="G282" s="2">
        <f>1</f>
        <v>1</v>
      </c>
      <c r="H282" s="26">
        <f>IF(SUMPRODUCT(($A$2:$A282=A282)*($B$2:$B282=B282))&gt;1,0,1)</f>
        <v>0</v>
      </c>
      <c r="I282" s="2">
        <f>COUNTIFS(customer_data[[#All],[customer_name]],customer_data[[#This Row],[customer_name]],customer_data[[#All],[city]],customer_data[[#This Row],[city]])</f>
        <v>12</v>
      </c>
    </row>
    <row r="283" spans="1:9" x14ac:dyDescent="0.25">
      <c r="A283" s="2" t="s">
        <v>442</v>
      </c>
      <c r="B283" s="2" t="s">
        <v>443</v>
      </c>
      <c r="C283" s="2" t="s">
        <v>707</v>
      </c>
      <c r="D283" s="2">
        <v>94003</v>
      </c>
      <c r="E283" s="8">
        <v>49.56</v>
      </c>
      <c r="F283" s="3">
        <v>42461</v>
      </c>
      <c r="G283" s="2">
        <f>1</f>
        <v>1</v>
      </c>
      <c r="H283" s="26">
        <f>IF(SUMPRODUCT(($A$2:$A283=A283)*($B$2:$B283=B283))&gt;1,0,1)</f>
        <v>0</v>
      </c>
      <c r="I283" s="2">
        <f>COUNTIFS(customer_data[[#All],[customer_name]],customer_data[[#This Row],[customer_name]],customer_data[[#All],[city]],customer_data[[#This Row],[city]])</f>
        <v>12</v>
      </c>
    </row>
    <row r="284" spans="1:9" x14ac:dyDescent="0.25">
      <c r="A284" s="2" t="s">
        <v>442</v>
      </c>
      <c r="B284" s="2" t="s">
        <v>443</v>
      </c>
      <c r="C284" s="2" t="s">
        <v>707</v>
      </c>
      <c r="D284" s="2">
        <v>94003</v>
      </c>
      <c r="E284" s="8">
        <v>49.56</v>
      </c>
      <c r="F284" s="3">
        <v>42491</v>
      </c>
      <c r="G284" s="2">
        <f>1</f>
        <v>1</v>
      </c>
      <c r="H284" s="26">
        <f>IF(SUMPRODUCT(($A$2:$A284=A284)*($B$2:$B284=B284))&gt;1,0,1)</f>
        <v>0</v>
      </c>
      <c r="I284" s="2">
        <f>COUNTIFS(customer_data[[#All],[customer_name]],customer_data[[#This Row],[customer_name]],customer_data[[#All],[city]],customer_data[[#This Row],[city]])</f>
        <v>12</v>
      </c>
    </row>
    <row r="285" spans="1:9" x14ac:dyDescent="0.25">
      <c r="A285" s="2" t="s">
        <v>442</v>
      </c>
      <c r="B285" s="2" t="s">
        <v>443</v>
      </c>
      <c r="C285" s="2" t="s">
        <v>707</v>
      </c>
      <c r="D285" s="2">
        <v>94003</v>
      </c>
      <c r="E285" s="8">
        <v>49.56</v>
      </c>
      <c r="F285" s="3">
        <v>42522</v>
      </c>
      <c r="G285" s="2">
        <f>1</f>
        <v>1</v>
      </c>
      <c r="H285" s="26">
        <f>IF(SUMPRODUCT(($A$2:$A285=A285)*($B$2:$B285=B285))&gt;1,0,1)</f>
        <v>0</v>
      </c>
      <c r="I285" s="2">
        <f>COUNTIFS(customer_data[[#All],[customer_name]],customer_data[[#This Row],[customer_name]],customer_data[[#All],[city]],customer_data[[#This Row],[city]])</f>
        <v>12</v>
      </c>
    </row>
    <row r="286" spans="1:9" x14ac:dyDescent="0.25">
      <c r="A286" s="2" t="s">
        <v>442</v>
      </c>
      <c r="B286" s="2" t="s">
        <v>443</v>
      </c>
      <c r="C286" s="2" t="s">
        <v>707</v>
      </c>
      <c r="D286" s="2">
        <v>94003</v>
      </c>
      <c r="E286" s="8">
        <v>49.56</v>
      </c>
      <c r="F286" s="3">
        <v>42552</v>
      </c>
      <c r="G286" s="2">
        <f>1</f>
        <v>1</v>
      </c>
      <c r="H286" s="26">
        <f>IF(SUMPRODUCT(($A$2:$A286=A286)*($B$2:$B286=B286))&gt;1,0,1)</f>
        <v>0</v>
      </c>
      <c r="I286" s="2">
        <f>COUNTIFS(customer_data[[#All],[customer_name]],customer_data[[#This Row],[customer_name]],customer_data[[#All],[city]],customer_data[[#This Row],[city]])</f>
        <v>12</v>
      </c>
    </row>
    <row r="287" spans="1:9" x14ac:dyDescent="0.25">
      <c r="A287" s="2" t="s">
        <v>442</v>
      </c>
      <c r="B287" s="2" t="s">
        <v>443</v>
      </c>
      <c r="C287" s="2" t="s">
        <v>707</v>
      </c>
      <c r="D287" s="2">
        <v>94003</v>
      </c>
      <c r="E287" s="8">
        <v>49.56</v>
      </c>
      <c r="F287" s="10">
        <v>42583</v>
      </c>
      <c r="G287" s="2">
        <f>1</f>
        <v>1</v>
      </c>
      <c r="H287" s="26">
        <f>IF(SUMPRODUCT(($A$2:$A287=A287)*($B$2:$B287=B287))&gt;1,0,1)</f>
        <v>0</v>
      </c>
      <c r="I287" s="2">
        <f>COUNTIFS(customer_data[[#All],[customer_name]],customer_data[[#This Row],[customer_name]],customer_data[[#All],[city]],customer_data[[#This Row],[city]])</f>
        <v>12</v>
      </c>
    </row>
    <row r="288" spans="1:9" x14ac:dyDescent="0.25">
      <c r="A288" s="2" t="s">
        <v>442</v>
      </c>
      <c r="B288" s="2" t="s">
        <v>443</v>
      </c>
      <c r="C288" s="2" t="s">
        <v>707</v>
      </c>
      <c r="D288" s="2">
        <v>94003</v>
      </c>
      <c r="E288" s="8">
        <v>49.56</v>
      </c>
      <c r="F288" s="10">
        <v>42614</v>
      </c>
      <c r="G288" s="2">
        <f>1</f>
        <v>1</v>
      </c>
      <c r="H288" s="26">
        <f>IF(SUMPRODUCT(($A$2:$A288=A288)*($B$2:$B288=B288))&gt;1,0,1)</f>
        <v>0</v>
      </c>
      <c r="I288" s="2">
        <f>COUNTIFS(customer_data[[#All],[customer_name]],customer_data[[#This Row],[customer_name]],customer_data[[#All],[city]],customer_data[[#This Row],[city]])</f>
        <v>12</v>
      </c>
    </row>
    <row r="289" spans="1:9" x14ac:dyDescent="0.25">
      <c r="A289" s="2" t="s">
        <v>442</v>
      </c>
      <c r="B289" s="2" t="s">
        <v>443</v>
      </c>
      <c r="C289" s="2" t="s">
        <v>707</v>
      </c>
      <c r="D289" s="2">
        <v>94003</v>
      </c>
      <c r="E289" s="8">
        <v>49.56</v>
      </c>
      <c r="F289" s="10">
        <v>42644</v>
      </c>
      <c r="G289" s="2">
        <f>1</f>
        <v>1</v>
      </c>
      <c r="H289" s="26">
        <f>IF(SUMPRODUCT(($A$2:$A289=A289)*($B$2:$B289=B289))&gt;1,0,1)</f>
        <v>0</v>
      </c>
      <c r="I289" s="2">
        <f>COUNTIFS(customer_data[[#All],[customer_name]],customer_data[[#This Row],[customer_name]],customer_data[[#All],[city]],customer_data[[#This Row],[city]])</f>
        <v>12</v>
      </c>
    </row>
    <row r="290" spans="1:9" x14ac:dyDescent="0.25">
      <c r="A290" s="2" t="s">
        <v>442</v>
      </c>
      <c r="B290" s="2" t="s">
        <v>443</v>
      </c>
      <c r="C290" s="2" t="s">
        <v>707</v>
      </c>
      <c r="D290" s="2">
        <v>94003</v>
      </c>
      <c r="E290" s="8">
        <v>49.56</v>
      </c>
      <c r="F290" s="10">
        <v>42675</v>
      </c>
      <c r="G290" s="2">
        <f>1</f>
        <v>1</v>
      </c>
      <c r="H290" s="26">
        <f>IF(SUMPRODUCT(($A$2:$A290=A290)*($B$2:$B290=B290))&gt;1,0,1)</f>
        <v>0</v>
      </c>
      <c r="I290" s="2">
        <f>COUNTIFS(customer_data[[#All],[customer_name]],customer_data[[#This Row],[customer_name]],customer_data[[#All],[city]],customer_data[[#This Row],[city]])</f>
        <v>12</v>
      </c>
    </row>
    <row r="291" spans="1:9" x14ac:dyDescent="0.25">
      <c r="A291" s="2" t="s">
        <v>442</v>
      </c>
      <c r="B291" s="2" t="s">
        <v>443</v>
      </c>
      <c r="C291" s="2" t="s">
        <v>707</v>
      </c>
      <c r="D291" s="2">
        <v>94003</v>
      </c>
      <c r="E291" s="8">
        <v>49.57</v>
      </c>
      <c r="F291" s="3">
        <v>42705</v>
      </c>
      <c r="G291" s="2">
        <f>1</f>
        <v>1</v>
      </c>
      <c r="H291" s="26">
        <f>IF(SUMPRODUCT(($A$2:$A291=A291)*($B$2:$B291=B291))&gt;1,0,1)</f>
        <v>0</v>
      </c>
      <c r="I291" s="2">
        <f>COUNTIFS(customer_data[[#All],[customer_name]],customer_data[[#This Row],[customer_name]],customer_data[[#All],[city]],customer_data[[#This Row],[city]])</f>
        <v>12</v>
      </c>
    </row>
    <row r="292" spans="1:9" x14ac:dyDescent="0.25">
      <c r="A292" s="2" t="s">
        <v>444</v>
      </c>
      <c r="B292" s="2" t="s">
        <v>445</v>
      </c>
      <c r="C292" s="2" t="s">
        <v>707</v>
      </c>
      <c r="D292" s="2">
        <v>94003</v>
      </c>
      <c r="E292" s="8">
        <v>49.56</v>
      </c>
      <c r="F292" s="3">
        <v>42491</v>
      </c>
      <c r="G292" s="2">
        <f>1</f>
        <v>1</v>
      </c>
      <c r="H292" s="26">
        <f>IF(SUMPRODUCT(($A$2:$A292=A292)*($B$2:$B292=B292))&gt;1,0,1)</f>
        <v>1</v>
      </c>
      <c r="I292" s="2">
        <f>COUNTIFS(customer_data[[#All],[customer_name]],customer_data[[#This Row],[customer_name]],customer_data[[#All],[city]],customer_data[[#This Row],[city]])</f>
        <v>8</v>
      </c>
    </row>
    <row r="293" spans="1:9" x14ac:dyDescent="0.25">
      <c r="A293" s="2" t="s">
        <v>444</v>
      </c>
      <c r="B293" s="2" t="s">
        <v>445</v>
      </c>
      <c r="C293" s="2" t="s">
        <v>707</v>
      </c>
      <c r="D293" s="2">
        <v>94003</v>
      </c>
      <c r="E293" s="8">
        <v>49.56</v>
      </c>
      <c r="F293" s="3">
        <v>42522</v>
      </c>
      <c r="G293" s="2">
        <f>1</f>
        <v>1</v>
      </c>
      <c r="H293" s="26">
        <f>IF(SUMPRODUCT(($A$2:$A293=A293)*($B$2:$B293=B293))&gt;1,0,1)</f>
        <v>0</v>
      </c>
      <c r="I293" s="2">
        <f>COUNTIFS(customer_data[[#All],[customer_name]],customer_data[[#This Row],[customer_name]],customer_data[[#All],[city]],customer_data[[#This Row],[city]])</f>
        <v>8</v>
      </c>
    </row>
    <row r="294" spans="1:9" x14ac:dyDescent="0.25">
      <c r="A294" s="2" t="s">
        <v>444</v>
      </c>
      <c r="B294" s="2" t="s">
        <v>445</v>
      </c>
      <c r="C294" s="2" t="s">
        <v>707</v>
      </c>
      <c r="D294" s="2">
        <v>94003</v>
      </c>
      <c r="E294" s="8">
        <v>49.56</v>
      </c>
      <c r="F294" s="3">
        <v>42552</v>
      </c>
      <c r="G294" s="2">
        <f>1</f>
        <v>1</v>
      </c>
      <c r="H294" s="26">
        <f>IF(SUMPRODUCT(($A$2:$A294=A294)*($B$2:$B294=B294))&gt;1,0,1)</f>
        <v>0</v>
      </c>
      <c r="I294" s="2">
        <f>COUNTIFS(customer_data[[#All],[customer_name]],customer_data[[#This Row],[customer_name]],customer_data[[#All],[city]],customer_data[[#This Row],[city]])</f>
        <v>8</v>
      </c>
    </row>
    <row r="295" spans="1:9" x14ac:dyDescent="0.25">
      <c r="A295" s="2" t="s">
        <v>444</v>
      </c>
      <c r="B295" s="2" t="s">
        <v>445</v>
      </c>
      <c r="C295" s="2" t="s">
        <v>707</v>
      </c>
      <c r="D295" s="2">
        <v>94003</v>
      </c>
      <c r="E295" s="8">
        <v>49.56</v>
      </c>
      <c r="F295" s="10">
        <v>42583</v>
      </c>
      <c r="G295" s="2">
        <f>1</f>
        <v>1</v>
      </c>
      <c r="H295" s="26">
        <f>IF(SUMPRODUCT(($A$2:$A295=A295)*($B$2:$B295=B295))&gt;1,0,1)</f>
        <v>0</v>
      </c>
      <c r="I295" s="2">
        <f>COUNTIFS(customer_data[[#All],[customer_name]],customer_data[[#This Row],[customer_name]],customer_data[[#All],[city]],customer_data[[#This Row],[city]])</f>
        <v>8</v>
      </c>
    </row>
    <row r="296" spans="1:9" x14ac:dyDescent="0.25">
      <c r="A296" s="2" t="s">
        <v>444</v>
      </c>
      <c r="B296" s="2" t="s">
        <v>445</v>
      </c>
      <c r="C296" s="2" t="s">
        <v>707</v>
      </c>
      <c r="D296" s="2">
        <v>94003</v>
      </c>
      <c r="E296" s="8">
        <v>49.56</v>
      </c>
      <c r="F296" s="10">
        <v>42614</v>
      </c>
      <c r="G296" s="2">
        <f>1</f>
        <v>1</v>
      </c>
      <c r="H296" s="26">
        <f>IF(SUMPRODUCT(($A$2:$A296=A296)*($B$2:$B296=B296))&gt;1,0,1)</f>
        <v>0</v>
      </c>
      <c r="I296" s="2">
        <f>COUNTIFS(customer_data[[#All],[customer_name]],customer_data[[#This Row],[customer_name]],customer_data[[#All],[city]],customer_data[[#This Row],[city]])</f>
        <v>8</v>
      </c>
    </row>
    <row r="297" spans="1:9" x14ac:dyDescent="0.25">
      <c r="A297" s="2" t="s">
        <v>444</v>
      </c>
      <c r="B297" s="2" t="s">
        <v>445</v>
      </c>
      <c r="C297" s="2" t="s">
        <v>707</v>
      </c>
      <c r="D297" s="2">
        <v>94003</v>
      </c>
      <c r="E297" s="8">
        <v>49.56</v>
      </c>
      <c r="F297" s="10">
        <v>42644</v>
      </c>
      <c r="G297" s="2">
        <f>1</f>
        <v>1</v>
      </c>
      <c r="H297" s="26">
        <f>IF(SUMPRODUCT(($A$2:$A297=A297)*($B$2:$B297=B297))&gt;1,0,1)</f>
        <v>0</v>
      </c>
      <c r="I297" s="2">
        <f>COUNTIFS(customer_data[[#All],[customer_name]],customer_data[[#This Row],[customer_name]],customer_data[[#All],[city]],customer_data[[#This Row],[city]])</f>
        <v>8</v>
      </c>
    </row>
    <row r="298" spans="1:9" x14ac:dyDescent="0.25">
      <c r="A298" s="2" t="s">
        <v>444</v>
      </c>
      <c r="B298" s="2" t="s">
        <v>445</v>
      </c>
      <c r="C298" s="2" t="s">
        <v>707</v>
      </c>
      <c r="D298" s="2">
        <v>94003</v>
      </c>
      <c r="E298" s="8">
        <v>49.56</v>
      </c>
      <c r="F298" s="10">
        <v>42675</v>
      </c>
      <c r="G298" s="2">
        <f>1</f>
        <v>1</v>
      </c>
      <c r="H298" s="26">
        <f>IF(SUMPRODUCT(($A$2:$A298=A298)*($B$2:$B298=B298))&gt;1,0,1)</f>
        <v>0</v>
      </c>
      <c r="I298" s="2">
        <f>COUNTIFS(customer_data[[#All],[customer_name]],customer_data[[#This Row],[customer_name]],customer_data[[#All],[city]],customer_data[[#This Row],[city]])</f>
        <v>8</v>
      </c>
    </row>
    <row r="299" spans="1:9" x14ac:dyDescent="0.25">
      <c r="A299" s="2" t="s">
        <v>444</v>
      </c>
      <c r="B299" s="2" t="s">
        <v>445</v>
      </c>
      <c r="C299" s="2" t="s">
        <v>707</v>
      </c>
      <c r="D299" s="2">
        <v>94003</v>
      </c>
      <c r="E299" s="8">
        <v>50.1</v>
      </c>
      <c r="F299" s="3">
        <v>42705</v>
      </c>
      <c r="G299" s="2">
        <f>1</f>
        <v>1</v>
      </c>
      <c r="H299" s="26">
        <f>IF(SUMPRODUCT(($A$2:$A299=A299)*($B$2:$B299=B299))&gt;1,0,1)</f>
        <v>0</v>
      </c>
      <c r="I299" s="2">
        <f>COUNTIFS(customer_data[[#All],[customer_name]],customer_data[[#This Row],[customer_name]],customer_data[[#All],[city]],customer_data[[#This Row],[city]])</f>
        <v>8</v>
      </c>
    </row>
    <row r="300" spans="1:9" x14ac:dyDescent="0.25">
      <c r="A300" s="2" t="s">
        <v>304</v>
      </c>
      <c r="B300" s="2" t="s">
        <v>305</v>
      </c>
      <c r="C300" s="2" t="s">
        <v>707</v>
      </c>
      <c r="D300" s="2">
        <v>94003</v>
      </c>
      <c r="E300" s="8">
        <v>39.659999999999997</v>
      </c>
      <c r="F300" s="3">
        <v>42552</v>
      </c>
      <c r="G300" s="2">
        <f>1</f>
        <v>1</v>
      </c>
      <c r="H300" s="26">
        <f>IF(SUMPRODUCT(($A$2:$A300=A300)*($B$2:$B300=B300))&gt;1,0,1)</f>
        <v>1</v>
      </c>
      <c r="I300" s="2">
        <f>COUNTIFS(customer_data[[#All],[customer_name]],customer_data[[#This Row],[customer_name]],customer_data[[#All],[city]],customer_data[[#This Row],[city]])</f>
        <v>6</v>
      </c>
    </row>
    <row r="301" spans="1:9" x14ac:dyDescent="0.25">
      <c r="A301" s="2" t="s">
        <v>304</v>
      </c>
      <c r="B301" s="2" t="s">
        <v>305</v>
      </c>
      <c r="C301" s="2" t="s">
        <v>707</v>
      </c>
      <c r="D301" s="2">
        <v>94003</v>
      </c>
      <c r="E301" s="8">
        <v>39.659999999999997</v>
      </c>
      <c r="F301" s="10">
        <v>42583</v>
      </c>
      <c r="G301" s="2">
        <f>1</f>
        <v>1</v>
      </c>
      <c r="H301" s="26">
        <f>IF(SUMPRODUCT(($A$2:$A301=A301)*($B$2:$B301=B301))&gt;1,0,1)</f>
        <v>0</v>
      </c>
      <c r="I301" s="2">
        <f>COUNTIFS(customer_data[[#All],[customer_name]],customer_data[[#This Row],[customer_name]],customer_data[[#All],[city]],customer_data[[#This Row],[city]])</f>
        <v>6</v>
      </c>
    </row>
    <row r="302" spans="1:9" x14ac:dyDescent="0.25">
      <c r="A302" s="2" t="s">
        <v>304</v>
      </c>
      <c r="B302" s="2" t="s">
        <v>305</v>
      </c>
      <c r="C302" s="2" t="s">
        <v>707</v>
      </c>
      <c r="D302" s="2">
        <v>94003</v>
      </c>
      <c r="E302" s="8">
        <v>39.659999999999997</v>
      </c>
      <c r="F302" s="10">
        <v>42614</v>
      </c>
      <c r="G302" s="2">
        <f>1</f>
        <v>1</v>
      </c>
      <c r="H302" s="26">
        <f>IF(SUMPRODUCT(($A$2:$A302=A302)*($B$2:$B302=B302))&gt;1,0,1)</f>
        <v>0</v>
      </c>
      <c r="I302" s="2">
        <f>COUNTIFS(customer_data[[#All],[customer_name]],customer_data[[#This Row],[customer_name]],customer_data[[#All],[city]],customer_data[[#This Row],[city]])</f>
        <v>6</v>
      </c>
    </row>
    <row r="303" spans="1:9" x14ac:dyDescent="0.25">
      <c r="A303" s="2" t="s">
        <v>304</v>
      </c>
      <c r="B303" s="2" t="s">
        <v>305</v>
      </c>
      <c r="C303" s="2" t="s">
        <v>707</v>
      </c>
      <c r="D303" s="2">
        <v>94003</v>
      </c>
      <c r="E303" s="8">
        <v>39.659999999999997</v>
      </c>
      <c r="F303" s="10">
        <v>42644</v>
      </c>
      <c r="G303" s="2">
        <f>1</f>
        <v>1</v>
      </c>
      <c r="H303" s="26">
        <f>IF(SUMPRODUCT(($A$2:$A303=A303)*($B$2:$B303=B303))&gt;1,0,1)</f>
        <v>0</v>
      </c>
      <c r="I303" s="2">
        <f>COUNTIFS(customer_data[[#All],[customer_name]],customer_data[[#This Row],[customer_name]],customer_data[[#All],[city]],customer_data[[#This Row],[city]])</f>
        <v>6</v>
      </c>
    </row>
    <row r="304" spans="1:9" x14ac:dyDescent="0.25">
      <c r="A304" s="2" t="s">
        <v>304</v>
      </c>
      <c r="B304" s="2" t="s">
        <v>305</v>
      </c>
      <c r="C304" s="2" t="s">
        <v>707</v>
      </c>
      <c r="D304" s="2">
        <v>94003</v>
      </c>
      <c r="E304" s="8">
        <v>39.659999999999997</v>
      </c>
      <c r="F304" s="10">
        <v>42675</v>
      </c>
      <c r="G304" s="2">
        <f>1</f>
        <v>1</v>
      </c>
      <c r="H304" s="26">
        <f>IF(SUMPRODUCT(($A$2:$A304=A304)*($B$2:$B304=B304))&gt;1,0,1)</f>
        <v>0</v>
      </c>
      <c r="I304" s="2">
        <f>COUNTIFS(customer_data[[#All],[customer_name]],customer_data[[#This Row],[customer_name]],customer_data[[#All],[city]],customer_data[[#This Row],[city]])</f>
        <v>6</v>
      </c>
    </row>
    <row r="305" spans="1:9" x14ac:dyDescent="0.25">
      <c r="A305" s="2" t="s">
        <v>304</v>
      </c>
      <c r="B305" s="2" t="s">
        <v>305</v>
      </c>
      <c r="C305" s="2" t="s">
        <v>707</v>
      </c>
      <c r="D305" s="2">
        <v>94003</v>
      </c>
      <c r="E305" s="8">
        <v>41.14</v>
      </c>
      <c r="F305" s="3">
        <v>42705</v>
      </c>
      <c r="G305" s="2">
        <f>1</f>
        <v>1</v>
      </c>
      <c r="H305" s="26">
        <f>IF(SUMPRODUCT(($A$2:$A305=A305)*($B$2:$B305=B305))&gt;1,0,1)</f>
        <v>0</v>
      </c>
      <c r="I305" s="2">
        <f>COUNTIFS(customer_data[[#All],[customer_name]],customer_data[[#This Row],[customer_name]],customer_data[[#All],[city]],customer_data[[#This Row],[city]])</f>
        <v>6</v>
      </c>
    </row>
    <row r="306" spans="1:9" x14ac:dyDescent="0.25">
      <c r="A306" s="2" t="s">
        <v>486</v>
      </c>
      <c r="B306" s="2" t="s">
        <v>487</v>
      </c>
      <c r="C306" s="2" t="s">
        <v>707</v>
      </c>
      <c r="D306" s="2">
        <v>94003</v>
      </c>
      <c r="E306" s="8">
        <v>50.98</v>
      </c>
      <c r="F306" s="3">
        <v>42522</v>
      </c>
      <c r="G306" s="2">
        <f>1</f>
        <v>1</v>
      </c>
      <c r="H306" s="26">
        <f>IF(SUMPRODUCT(($A$2:$A306=A306)*($B$2:$B306=B306))&gt;1,0,1)</f>
        <v>1</v>
      </c>
      <c r="I306" s="2">
        <f>COUNTIFS(customer_data[[#All],[customer_name]],customer_data[[#This Row],[customer_name]],customer_data[[#All],[city]],customer_data[[#This Row],[city]])</f>
        <v>7</v>
      </c>
    </row>
    <row r="307" spans="1:9" x14ac:dyDescent="0.25">
      <c r="A307" s="2" t="s">
        <v>486</v>
      </c>
      <c r="B307" s="2" t="s">
        <v>487</v>
      </c>
      <c r="C307" s="2" t="s">
        <v>707</v>
      </c>
      <c r="D307" s="2">
        <v>94003</v>
      </c>
      <c r="E307" s="8">
        <v>50.98</v>
      </c>
      <c r="F307" s="3">
        <v>42552</v>
      </c>
      <c r="G307" s="2">
        <f>1</f>
        <v>1</v>
      </c>
      <c r="H307" s="26">
        <f>IF(SUMPRODUCT(($A$2:$A307=A307)*($B$2:$B307=B307))&gt;1,0,1)</f>
        <v>0</v>
      </c>
      <c r="I307" s="2">
        <f>COUNTIFS(customer_data[[#All],[customer_name]],customer_data[[#This Row],[customer_name]],customer_data[[#All],[city]],customer_data[[#This Row],[city]])</f>
        <v>7</v>
      </c>
    </row>
    <row r="308" spans="1:9" x14ac:dyDescent="0.25">
      <c r="A308" s="2" t="s">
        <v>486</v>
      </c>
      <c r="B308" s="2" t="s">
        <v>487</v>
      </c>
      <c r="C308" s="2" t="s">
        <v>707</v>
      </c>
      <c r="D308" s="2">
        <v>94003</v>
      </c>
      <c r="E308" s="8">
        <v>50.98</v>
      </c>
      <c r="F308" s="10">
        <v>42583</v>
      </c>
      <c r="G308" s="2">
        <f>1</f>
        <v>1</v>
      </c>
      <c r="H308" s="26">
        <f>IF(SUMPRODUCT(($A$2:$A308=A308)*($B$2:$B308=B308))&gt;1,0,1)</f>
        <v>0</v>
      </c>
      <c r="I308" s="2">
        <f>COUNTIFS(customer_data[[#All],[customer_name]],customer_data[[#This Row],[customer_name]],customer_data[[#All],[city]],customer_data[[#This Row],[city]])</f>
        <v>7</v>
      </c>
    </row>
    <row r="309" spans="1:9" x14ac:dyDescent="0.25">
      <c r="A309" s="2" t="s">
        <v>486</v>
      </c>
      <c r="B309" s="2" t="s">
        <v>487</v>
      </c>
      <c r="C309" s="2" t="s">
        <v>707</v>
      </c>
      <c r="D309" s="2">
        <v>94003</v>
      </c>
      <c r="E309" s="8">
        <v>50.98</v>
      </c>
      <c r="F309" s="10">
        <v>42614</v>
      </c>
      <c r="G309" s="2">
        <f>1</f>
        <v>1</v>
      </c>
      <c r="H309" s="26">
        <f>IF(SUMPRODUCT(($A$2:$A309=A309)*($B$2:$B309=B309))&gt;1,0,1)</f>
        <v>0</v>
      </c>
      <c r="I309" s="2">
        <f>COUNTIFS(customer_data[[#All],[customer_name]],customer_data[[#This Row],[customer_name]],customer_data[[#All],[city]],customer_data[[#This Row],[city]])</f>
        <v>7</v>
      </c>
    </row>
    <row r="310" spans="1:9" x14ac:dyDescent="0.25">
      <c r="A310" s="2" t="s">
        <v>486</v>
      </c>
      <c r="B310" s="2" t="s">
        <v>487</v>
      </c>
      <c r="C310" s="2" t="s">
        <v>707</v>
      </c>
      <c r="D310" s="2">
        <v>94003</v>
      </c>
      <c r="E310" s="8">
        <v>50.98</v>
      </c>
      <c r="F310" s="10">
        <v>42644</v>
      </c>
      <c r="G310" s="2">
        <f>1</f>
        <v>1</v>
      </c>
      <c r="H310" s="26">
        <f>IF(SUMPRODUCT(($A$2:$A310=A310)*($B$2:$B310=B310))&gt;1,0,1)</f>
        <v>0</v>
      </c>
      <c r="I310" s="2">
        <f>COUNTIFS(customer_data[[#All],[customer_name]],customer_data[[#This Row],[customer_name]],customer_data[[#All],[city]],customer_data[[#This Row],[city]])</f>
        <v>7</v>
      </c>
    </row>
    <row r="311" spans="1:9" x14ac:dyDescent="0.25">
      <c r="A311" s="2" t="s">
        <v>486</v>
      </c>
      <c r="B311" s="2" t="s">
        <v>487</v>
      </c>
      <c r="C311" s="2" t="s">
        <v>707</v>
      </c>
      <c r="D311" s="2">
        <v>94003</v>
      </c>
      <c r="E311" s="8">
        <v>50.98</v>
      </c>
      <c r="F311" s="10">
        <v>42675</v>
      </c>
      <c r="G311" s="2">
        <f>1</f>
        <v>1</v>
      </c>
      <c r="H311" s="26">
        <f>IF(SUMPRODUCT(($A$2:$A311=A311)*($B$2:$B311=B311))&gt;1,0,1)</f>
        <v>0</v>
      </c>
      <c r="I311" s="2">
        <f>COUNTIFS(customer_data[[#All],[customer_name]],customer_data[[#This Row],[customer_name]],customer_data[[#All],[city]],customer_data[[#This Row],[city]])</f>
        <v>7</v>
      </c>
    </row>
    <row r="312" spans="1:9" x14ac:dyDescent="0.25">
      <c r="A312" s="2" t="s">
        <v>486</v>
      </c>
      <c r="B312" s="2" t="s">
        <v>487</v>
      </c>
      <c r="C312" s="2" t="s">
        <v>707</v>
      </c>
      <c r="D312" s="2">
        <v>94003</v>
      </c>
      <c r="E312" s="8">
        <v>5.78</v>
      </c>
      <c r="F312" s="3">
        <v>42705</v>
      </c>
      <c r="G312" s="2">
        <f>1</f>
        <v>1</v>
      </c>
      <c r="H312" s="26">
        <f>IF(SUMPRODUCT(($A$2:$A312=A312)*($B$2:$B312=B312))&gt;1,0,1)</f>
        <v>0</v>
      </c>
      <c r="I312" s="2">
        <f>COUNTIFS(customer_data[[#All],[customer_name]],customer_data[[#This Row],[customer_name]],customer_data[[#All],[city]],customer_data[[#This Row],[city]])</f>
        <v>7</v>
      </c>
    </row>
    <row r="313" spans="1:9" x14ac:dyDescent="0.25">
      <c r="A313" s="2" t="s">
        <v>138</v>
      </c>
      <c r="B313" s="2" t="s">
        <v>139</v>
      </c>
      <c r="C313" s="2" t="s">
        <v>707</v>
      </c>
      <c r="D313" s="2">
        <v>94003</v>
      </c>
      <c r="E313" s="8">
        <v>61.15</v>
      </c>
      <c r="F313" s="10">
        <v>42614</v>
      </c>
      <c r="G313" s="2">
        <f>1</f>
        <v>1</v>
      </c>
      <c r="H313" s="26">
        <f>IF(SUMPRODUCT(($A$2:$A313=A313)*($B$2:$B313=B313))&gt;1,0,1)</f>
        <v>1</v>
      </c>
      <c r="I313" s="2">
        <f>COUNTIFS(customer_data[[#All],[customer_name]],customer_data[[#This Row],[customer_name]],customer_data[[#All],[city]],customer_data[[#This Row],[city]])</f>
        <v>3</v>
      </c>
    </row>
    <row r="314" spans="1:9" x14ac:dyDescent="0.25">
      <c r="A314" s="2" t="s">
        <v>138</v>
      </c>
      <c r="B314" s="2" t="s">
        <v>139</v>
      </c>
      <c r="C314" s="2" t="s">
        <v>707</v>
      </c>
      <c r="D314" s="2">
        <v>94003</v>
      </c>
      <c r="E314" s="8">
        <v>61.15</v>
      </c>
      <c r="F314" s="10">
        <v>42644</v>
      </c>
      <c r="G314" s="2">
        <f>1</f>
        <v>1</v>
      </c>
      <c r="H314" s="26">
        <f>IF(SUMPRODUCT(($A$2:$A314=A314)*($B$2:$B314=B314))&gt;1,0,1)</f>
        <v>0</v>
      </c>
      <c r="I314" s="2">
        <f>COUNTIFS(customer_data[[#All],[customer_name]],customer_data[[#This Row],[customer_name]],customer_data[[#All],[city]],customer_data[[#This Row],[city]])</f>
        <v>3</v>
      </c>
    </row>
    <row r="315" spans="1:9" x14ac:dyDescent="0.25">
      <c r="A315" s="2" t="s">
        <v>138</v>
      </c>
      <c r="B315" s="2" t="s">
        <v>139</v>
      </c>
      <c r="C315" s="2" t="s">
        <v>707</v>
      </c>
      <c r="D315" s="2">
        <v>94003</v>
      </c>
      <c r="E315" s="8">
        <v>33.979999999999997</v>
      </c>
      <c r="F315" s="3">
        <v>42705</v>
      </c>
      <c r="G315" s="2">
        <f>1</f>
        <v>1</v>
      </c>
      <c r="H315" s="26">
        <f>IF(SUMPRODUCT(($A$2:$A315=A315)*($B$2:$B315=B315))&gt;1,0,1)</f>
        <v>0</v>
      </c>
      <c r="I315" s="2">
        <f>COUNTIFS(customer_data[[#All],[customer_name]],customer_data[[#This Row],[customer_name]],customer_data[[#All],[city]],customer_data[[#This Row],[city]])</f>
        <v>3</v>
      </c>
    </row>
    <row r="316" spans="1:9" x14ac:dyDescent="0.25">
      <c r="A316" s="2" t="s">
        <v>106</v>
      </c>
      <c r="B316" s="2" t="s">
        <v>107</v>
      </c>
      <c r="C316" s="2" t="s">
        <v>707</v>
      </c>
      <c r="D316" s="2">
        <v>94003</v>
      </c>
      <c r="E316" s="8">
        <v>27</v>
      </c>
      <c r="F316" s="10">
        <v>42614</v>
      </c>
      <c r="G316" s="2">
        <f>1</f>
        <v>1</v>
      </c>
      <c r="H316" s="26">
        <f>IF(SUMPRODUCT(($A$2:$A316=A316)*($B$2:$B316=B316))&gt;1,0,1)</f>
        <v>1</v>
      </c>
      <c r="I316" s="2">
        <f>COUNTIFS(customer_data[[#All],[customer_name]],customer_data[[#This Row],[customer_name]],customer_data[[#All],[city]],customer_data[[#This Row],[city]])</f>
        <v>3</v>
      </c>
    </row>
    <row r="317" spans="1:9" x14ac:dyDescent="0.25">
      <c r="A317" s="2" t="s">
        <v>106</v>
      </c>
      <c r="B317" s="2" t="s">
        <v>107</v>
      </c>
      <c r="C317" s="2" t="s">
        <v>707</v>
      </c>
      <c r="D317" s="2">
        <v>94003</v>
      </c>
      <c r="E317" s="8">
        <v>27</v>
      </c>
      <c r="F317" s="10">
        <v>42644</v>
      </c>
      <c r="G317" s="2">
        <f>1</f>
        <v>1</v>
      </c>
      <c r="H317" s="26">
        <f>IF(SUMPRODUCT(($A$2:$A317=A317)*($B$2:$B317=B317))&gt;1,0,1)</f>
        <v>0</v>
      </c>
      <c r="I317" s="2">
        <f>COUNTIFS(customer_data[[#All],[customer_name]],customer_data[[#This Row],[customer_name]],customer_data[[#All],[city]],customer_data[[#This Row],[city]])</f>
        <v>3</v>
      </c>
    </row>
    <row r="318" spans="1:9" x14ac:dyDescent="0.25">
      <c r="A318" s="2" t="s">
        <v>106</v>
      </c>
      <c r="B318" s="2" t="s">
        <v>107</v>
      </c>
      <c r="C318" s="2" t="s">
        <v>707</v>
      </c>
      <c r="D318" s="2">
        <v>94003</v>
      </c>
      <c r="E318" s="8">
        <v>27</v>
      </c>
      <c r="F318" s="10">
        <v>42675</v>
      </c>
      <c r="G318" s="2">
        <f>1</f>
        <v>1</v>
      </c>
      <c r="H318" s="26">
        <f>IF(SUMPRODUCT(($A$2:$A318=A318)*($B$2:$B318=B318))&gt;1,0,1)</f>
        <v>0</v>
      </c>
      <c r="I318" s="2">
        <f>COUNTIFS(customer_data[[#All],[customer_name]],customer_data[[#This Row],[customer_name]],customer_data[[#All],[city]],customer_data[[#This Row],[city]])</f>
        <v>3</v>
      </c>
    </row>
    <row r="319" spans="1:9" x14ac:dyDescent="0.25">
      <c r="A319" s="2" t="s">
        <v>178</v>
      </c>
      <c r="B319" s="2" t="s">
        <v>179</v>
      </c>
      <c r="C319" s="2" t="s">
        <v>707</v>
      </c>
      <c r="D319" s="2">
        <v>94003</v>
      </c>
      <c r="E319" s="8">
        <v>33.979999999999997</v>
      </c>
      <c r="F319" s="3">
        <v>42491</v>
      </c>
      <c r="G319" s="2">
        <f>1</f>
        <v>1</v>
      </c>
      <c r="H319" s="26">
        <f>IF(SUMPRODUCT(($A$2:$A319=A319)*($B$2:$B319=B319))&gt;1,0,1)</f>
        <v>1</v>
      </c>
      <c r="I319" s="2">
        <f>COUNTIFS(customer_data[[#All],[customer_name]],customer_data[[#This Row],[customer_name]],customer_data[[#All],[city]],customer_data[[#This Row],[city]])</f>
        <v>7</v>
      </c>
    </row>
    <row r="320" spans="1:9" x14ac:dyDescent="0.25">
      <c r="A320" s="2" t="s">
        <v>178</v>
      </c>
      <c r="B320" s="2" t="s">
        <v>179</v>
      </c>
      <c r="C320" s="2" t="s">
        <v>707</v>
      </c>
      <c r="D320" s="2">
        <v>94003</v>
      </c>
      <c r="E320" s="8">
        <v>33.979999999999997</v>
      </c>
      <c r="F320" s="3">
        <v>42522</v>
      </c>
      <c r="G320" s="2">
        <f>1</f>
        <v>1</v>
      </c>
      <c r="H320" s="26">
        <f>IF(SUMPRODUCT(($A$2:$A320=A320)*($B$2:$B320=B320))&gt;1,0,1)</f>
        <v>0</v>
      </c>
      <c r="I320" s="2">
        <f>COUNTIFS(customer_data[[#All],[customer_name]],customer_data[[#This Row],[customer_name]],customer_data[[#All],[city]],customer_data[[#This Row],[city]])</f>
        <v>7</v>
      </c>
    </row>
    <row r="321" spans="1:9" x14ac:dyDescent="0.25">
      <c r="A321" s="2" t="s">
        <v>178</v>
      </c>
      <c r="B321" s="2" t="s">
        <v>179</v>
      </c>
      <c r="C321" s="2" t="s">
        <v>707</v>
      </c>
      <c r="D321" s="2">
        <v>94003</v>
      </c>
      <c r="E321" s="8">
        <v>33.979999999999997</v>
      </c>
      <c r="F321" s="3">
        <v>42552</v>
      </c>
      <c r="G321" s="2">
        <f>1</f>
        <v>1</v>
      </c>
      <c r="H321" s="26">
        <f>IF(SUMPRODUCT(($A$2:$A321=A321)*($B$2:$B321=B321))&gt;1,0,1)</f>
        <v>0</v>
      </c>
      <c r="I321" s="2">
        <f>COUNTIFS(customer_data[[#All],[customer_name]],customer_data[[#This Row],[customer_name]],customer_data[[#All],[city]],customer_data[[#This Row],[city]])</f>
        <v>7</v>
      </c>
    </row>
    <row r="322" spans="1:9" x14ac:dyDescent="0.25">
      <c r="A322" s="2" t="s">
        <v>178</v>
      </c>
      <c r="B322" s="2" t="s">
        <v>179</v>
      </c>
      <c r="C322" s="2" t="s">
        <v>707</v>
      </c>
      <c r="D322" s="2">
        <v>94003</v>
      </c>
      <c r="E322" s="8">
        <v>33.979999999999997</v>
      </c>
      <c r="F322" s="10">
        <v>42583</v>
      </c>
      <c r="G322" s="2">
        <f>1</f>
        <v>1</v>
      </c>
      <c r="H322" s="26">
        <f>IF(SUMPRODUCT(($A$2:$A322=A322)*($B$2:$B322=B322))&gt;1,0,1)</f>
        <v>0</v>
      </c>
      <c r="I322" s="2">
        <f>COUNTIFS(customer_data[[#All],[customer_name]],customer_data[[#This Row],[customer_name]],customer_data[[#All],[city]],customer_data[[#This Row],[city]])</f>
        <v>7</v>
      </c>
    </row>
    <row r="323" spans="1:9" x14ac:dyDescent="0.25">
      <c r="A323" s="2" t="s">
        <v>178</v>
      </c>
      <c r="B323" s="2" t="s">
        <v>179</v>
      </c>
      <c r="C323" s="2" t="s">
        <v>707</v>
      </c>
      <c r="D323" s="2">
        <v>94003</v>
      </c>
      <c r="E323" s="8">
        <v>33.979999999999997</v>
      </c>
      <c r="F323" s="10">
        <v>42614</v>
      </c>
      <c r="G323" s="2">
        <f>1</f>
        <v>1</v>
      </c>
      <c r="H323" s="26">
        <f>IF(SUMPRODUCT(($A$2:$A323=A323)*($B$2:$B323=B323))&gt;1,0,1)</f>
        <v>0</v>
      </c>
      <c r="I323" s="2">
        <f>COUNTIFS(customer_data[[#All],[customer_name]],customer_data[[#This Row],[customer_name]],customer_data[[#All],[city]],customer_data[[#This Row],[city]])</f>
        <v>7</v>
      </c>
    </row>
    <row r="324" spans="1:9" x14ac:dyDescent="0.25">
      <c r="A324" s="2" t="s">
        <v>178</v>
      </c>
      <c r="B324" s="2" t="s">
        <v>179</v>
      </c>
      <c r="C324" s="2" t="s">
        <v>707</v>
      </c>
      <c r="D324" s="2">
        <v>94003</v>
      </c>
      <c r="E324" s="8">
        <v>33.979999999999997</v>
      </c>
      <c r="F324" s="10">
        <v>42644</v>
      </c>
      <c r="G324" s="2">
        <f>1</f>
        <v>1</v>
      </c>
      <c r="H324" s="26">
        <f>IF(SUMPRODUCT(($A$2:$A324=A324)*($B$2:$B324=B324))&gt;1,0,1)</f>
        <v>0</v>
      </c>
      <c r="I324" s="2">
        <f>COUNTIFS(customer_data[[#All],[customer_name]],customer_data[[#This Row],[customer_name]],customer_data[[#All],[city]],customer_data[[#This Row],[city]])</f>
        <v>7</v>
      </c>
    </row>
    <row r="325" spans="1:9" x14ac:dyDescent="0.25">
      <c r="A325" s="2" t="s">
        <v>178</v>
      </c>
      <c r="B325" s="2" t="s">
        <v>179</v>
      </c>
      <c r="C325" s="2" t="s">
        <v>707</v>
      </c>
      <c r="D325" s="2">
        <v>94003</v>
      </c>
      <c r="E325" s="8">
        <v>33.979999999999997</v>
      </c>
      <c r="F325" s="10">
        <v>42675</v>
      </c>
      <c r="G325" s="2">
        <f>1</f>
        <v>1</v>
      </c>
      <c r="H325" s="26">
        <f>IF(SUMPRODUCT(($A$2:$A325=A325)*($B$2:$B325=B325))&gt;1,0,1)</f>
        <v>0</v>
      </c>
      <c r="I325" s="2">
        <f>COUNTIFS(customer_data[[#All],[customer_name]],customer_data[[#This Row],[customer_name]],customer_data[[#All],[city]],customer_data[[#This Row],[city]])</f>
        <v>7</v>
      </c>
    </row>
    <row r="326" spans="1:9" x14ac:dyDescent="0.25">
      <c r="A326" s="2" t="s">
        <v>600</v>
      </c>
      <c r="B326" s="2" t="s">
        <v>601</v>
      </c>
      <c r="C326" s="2" t="s">
        <v>707</v>
      </c>
      <c r="D326" s="2">
        <v>94003</v>
      </c>
      <c r="E326" s="8">
        <v>62.88</v>
      </c>
      <c r="F326" s="10">
        <v>42614</v>
      </c>
      <c r="G326" s="2">
        <f>1</f>
        <v>1</v>
      </c>
      <c r="H326" s="26">
        <f>IF(SUMPRODUCT(($A$2:$A326=A326)*($B$2:$B326=B326))&gt;1,0,1)</f>
        <v>1</v>
      </c>
      <c r="I326" s="2">
        <f>COUNTIFS(customer_data[[#All],[customer_name]],customer_data[[#This Row],[customer_name]],customer_data[[#All],[city]],customer_data[[#This Row],[city]])</f>
        <v>3</v>
      </c>
    </row>
    <row r="327" spans="1:9" x14ac:dyDescent="0.25">
      <c r="A327" s="2" t="s">
        <v>600</v>
      </c>
      <c r="B327" s="2" t="s">
        <v>601</v>
      </c>
      <c r="C327" s="2" t="s">
        <v>707</v>
      </c>
      <c r="D327" s="2">
        <v>94003</v>
      </c>
      <c r="E327" s="8">
        <v>62.88</v>
      </c>
      <c r="F327" s="10">
        <v>42644</v>
      </c>
      <c r="G327" s="2">
        <f>1</f>
        <v>1</v>
      </c>
      <c r="H327" s="26">
        <f>IF(SUMPRODUCT(($A$2:$A327=A327)*($B$2:$B327=B327))&gt;1,0,1)</f>
        <v>0</v>
      </c>
      <c r="I327" s="2">
        <f>COUNTIFS(customer_data[[#All],[customer_name]],customer_data[[#This Row],[customer_name]],customer_data[[#All],[city]],customer_data[[#This Row],[city]])</f>
        <v>3</v>
      </c>
    </row>
    <row r="328" spans="1:9" x14ac:dyDescent="0.25">
      <c r="A328" s="2" t="s">
        <v>600</v>
      </c>
      <c r="B328" s="2" t="s">
        <v>601</v>
      </c>
      <c r="C328" s="2" t="s">
        <v>707</v>
      </c>
      <c r="D328" s="2">
        <v>94003</v>
      </c>
      <c r="E328" s="8">
        <v>62.88</v>
      </c>
      <c r="F328" s="10">
        <v>42675</v>
      </c>
      <c r="G328" s="2">
        <f>1</f>
        <v>1</v>
      </c>
      <c r="H328" s="26">
        <f>IF(SUMPRODUCT(($A$2:$A328=A328)*($B$2:$B328=B328))&gt;1,0,1)</f>
        <v>0</v>
      </c>
      <c r="I328" s="2">
        <f>COUNTIFS(customer_data[[#All],[customer_name]],customer_data[[#This Row],[customer_name]],customer_data[[#All],[city]],customer_data[[#This Row],[city]])</f>
        <v>3</v>
      </c>
    </row>
    <row r="329" spans="1:9" x14ac:dyDescent="0.25">
      <c r="A329" s="2" t="s">
        <v>174</v>
      </c>
      <c r="B329" s="2" t="s">
        <v>175</v>
      </c>
      <c r="C329" s="2" t="s">
        <v>707</v>
      </c>
      <c r="D329" s="2">
        <v>94003</v>
      </c>
      <c r="E329" s="8">
        <v>33.979999999999997</v>
      </c>
      <c r="F329" s="3">
        <v>42552</v>
      </c>
      <c r="G329" s="2">
        <f>1</f>
        <v>1</v>
      </c>
      <c r="H329" s="26">
        <f>IF(SUMPRODUCT(($A$2:$A329=A329)*($B$2:$B329=B329))&gt;1,0,1)</f>
        <v>1</v>
      </c>
      <c r="I329" s="2">
        <f>COUNTIFS(customer_data[[#All],[customer_name]],customer_data[[#This Row],[customer_name]],customer_data[[#All],[city]],customer_data[[#This Row],[city]])</f>
        <v>6</v>
      </c>
    </row>
    <row r="330" spans="1:9" x14ac:dyDescent="0.25">
      <c r="A330" s="2" t="s">
        <v>174</v>
      </c>
      <c r="B330" s="2" t="s">
        <v>175</v>
      </c>
      <c r="C330" s="2" t="s">
        <v>707</v>
      </c>
      <c r="D330" s="2">
        <v>94003</v>
      </c>
      <c r="E330" s="8">
        <v>33.979999999999997</v>
      </c>
      <c r="F330" s="10">
        <v>42583</v>
      </c>
      <c r="G330" s="2">
        <f>1</f>
        <v>1</v>
      </c>
      <c r="H330" s="26">
        <f>IF(SUMPRODUCT(($A$2:$A330=A330)*($B$2:$B330=B330))&gt;1,0,1)</f>
        <v>0</v>
      </c>
      <c r="I330" s="2">
        <f>COUNTIFS(customer_data[[#All],[customer_name]],customer_data[[#This Row],[customer_name]],customer_data[[#All],[city]],customer_data[[#This Row],[city]])</f>
        <v>6</v>
      </c>
    </row>
    <row r="331" spans="1:9" x14ac:dyDescent="0.25">
      <c r="A331" s="2" t="s">
        <v>174</v>
      </c>
      <c r="B331" s="2" t="s">
        <v>175</v>
      </c>
      <c r="C331" s="2" t="s">
        <v>707</v>
      </c>
      <c r="D331" s="2">
        <v>94003</v>
      </c>
      <c r="E331" s="8">
        <v>33.979999999999997</v>
      </c>
      <c r="F331" s="10">
        <v>42614</v>
      </c>
      <c r="G331" s="2">
        <f>1</f>
        <v>1</v>
      </c>
      <c r="H331" s="26">
        <f>IF(SUMPRODUCT(($A$2:$A331=A331)*($B$2:$B331=B331))&gt;1,0,1)</f>
        <v>0</v>
      </c>
      <c r="I331" s="2">
        <f>COUNTIFS(customer_data[[#All],[customer_name]],customer_data[[#This Row],[customer_name]],customer_data[[#All],[city]],customer_data[[#This Row],[city]])</f>
        <v>6</v>
      </c>
    </row>
    <row r="332" spans="1:9" x14ac:dyDescent="0.25">
      <c r="A332" s="2" t="s">
        <v>174</v>
      </c>
      <c r="B332" s="2" t="s">
        <v>175</v>
      </c>
      <c r="C332" s="2" t="s">
        <v>707</v>
      </c>
      <c r="D332" s="2">
        <v>94003</v>
      </c>
      <c r="E332" s="8">
        <v>33.979999999999997</v>
      </c>
      <c r="F332" s="10">
        <v>42644</v>
      </c>
      <c r="G332" s="2">
        <f>1</f>
        <v>1</v>
      </c>
      <c r="H332" s="26">
        <f>IF(SUMPRODUCT(($A$2:$A332=A332)*($B$2:$B332=B332))&gt;1,0,1)</f>
        <v>0</v>
      </c>
      <c r="I332" s="2">
        <f>COUNTIFS(customer_data[[#All],[customer_name]],customer_data[[#This Row],[customer_name]],customer_data[[#All],[city]],customer_data[[#This Row],[city]])</f>
        <v>6</v>
      </c>
    </row>
    <row r="333" spans="1:9" x14ac:dyDescent="0.25">
      <c r="A333" s="2" t="s">
        <v>174</v>
      </c>
      <c r="B333" s="2" t="s">
        <v>175</v>
      </c>
      <c r="C333" s="2" t="s">
        <v>707</v>
      </c>
      <c r="D333" s="2">
        <v>94003</v>
      </c>
      <c r="E333" s="8">
        <v>33.979999999999997</v>
      </c>
      <c r="F333" s="10">
        <v>42675</v>
      </c>
      <c r="G333" s="2">
        <f>1</f>
        <v>1</v>
      </c>
      <c r="H333" s="26">
        <f>IF(SUMPRODUCT(($A$2:$A333=A333)*($B$2:$B333=B333))&gt;1,0,1)</f>
        <v>0</v>
      </c>
      <c r="I333" s="2">
        <f>COUNTIFS(customer_data[[#All],[customer_name]],customer_data[[#This Row],[customer_name]],customer_data[[#All],[city]],customer_data[[#This Row],[city]])</f>
        <v>6</v>
      </c>
    </row>
    <row r="334" spans="1:9" x14ac:dyDescent="0.25">
      <c r="A334" s="2" t="s">
        <v>174</v>
      </c>
      <c r="B334" s="2" t="s">
        <v>175</v>
      </c>
      <c r="C334" s="2" t="s">
        <v>707</v>
      </c>
      <c r="D334" s="2">
        <v>94003</v>
      </c>
      <c r="E334" s="8">
        <v>33.979999999999997</v>
      </c>
      <c r="F334" s="3">
        <v>42705</v>
      </c>
      <c r="G334" s="2">
        <f>1</f>
        <v>1</v>
      </c>
      <c r="H334" s="26">
        <f>IF(SUMPRODUCT(($A$2:$A334=A334)*($B$2:$B334=B334))&gt;1,0,1)</f>
        <v>0</v>
      </c>
      <c r="I334" s="2">
        <f>COUNTIFS(customer_data[[#All],[customer_name]],customer_data[[#This Row],[customer_name]],customer_data[[#All],[city]],customer_data[[#This Row],[city]])</f>
        <v>6</v>
      </c>
    </row>
    <row r="335" spans="1:9" x14ac:dyDescent="0.25">
      <c r="A335" s="2" t="s">
        <v>338</v>
      </c>
      <c r="B335" s="2" t="s">
        <v>339</v>
      </c>
      <c r="C335" s="2" t="s">
        <v>707</v>
      </c>
      <c r="D335" s="2">
        <v>94003</v>
      </c>
      <c r="E335" s="8">
        <v>42.48</v>
      </c>
      <c r="F335" s="3">
        <v>42552</v>
      </c>
      <c r="G335" s="2">
        <f>1</f>
        <v>1</v>
      </c>
      <c r="H335" s="26">
        <f>IF(SUMPRODUCT(($A$2:$A335=A335)*($B$2:$B335=B335))&gt;1,0,1)</f>
        <v>1</v>
      </c>
      <c r="I335" s="2">
        <f>COUNTIFS(customer_data[[#All],[customer_name]],customer_data[[#This Row],[customer_name]],customer_data[[#All],[city]],customer_data[[#This Row],[city]])</f>
        <v>6</v>
      </c>
    </row>
    <row r="336" spans="1:9" x14ac:dyDescent="0.25">
      <c r="A336" s="2" t="s">
        <v>338</v>
      </c>
      <c r="B336" s="2" t="s">
        <v>339</v>
      </c>
      <c r="C336" s="2" t="s">
        <v>707</v>
      </c>
      <c r="D336" s="2">
        <v>94003</v>
      </c>
      <c r="E336" s="8">
        <v>42.48</v>
      </c>
      <c r="F336" s="10">
        <v>42583</v>
      </c>
      <c r="G336" s="2">
        <f>1</f>
        <v>1</v>
      </c>
      <c r="H336" s="26">
        <f>IF(SUMPRODUCT(($A$2:$A336=A336)*($B$2:$B336=B336))&gt;1,0,1)</f>
        <v>0</v>
      </c>
      <c r="I336" s="2">
        <f>COUNTIFS(customer_data[[#All],[customer_name]],customer_data[[#This Row],[customer_name]],customer_data[[#All],[city]],customer_data[[#This Row],[city]])</f>
        <v>6</v>
      </c>
    </row>
    <row r="337" spans="1:9" x14ac:dyDescent="0.25">
      <c r="A337" s="2" t="s">
        <v>338</v>
      </c>
      <c r="B337" s="2" t="s">
        <v>339</v>
      </c>
      <c r="C337" s="2" t="s">
        <v>707</v>
      </c>
      <c r="D337" s="2">
        <v>94003</v>
      </c>
      <c r="E337" s="8">
        <v>42.48</v>
      </c>
      <c r="F337" s="10">
        <v>42614</v>
      </c>
      <c r="G337" s="2">
        <f>1</f>
        <v>1</v>
      </c>
      <c r="H337" s="26">
        <f>IF(SUMPRODUCT(($A$2:$A337=A337)*($B$2:$B337=B337))&gt;1,0,1)</f>
        <v>0</v>
      </c>
      <c r="I337" s="2">
        <f>COUNTIFS(customer_data[[#All],[customer_name]],customer_data[[#This Row],[customer_name]],customer_data[[#All],[city]],customer_data[[#This Row],[city]])</f>
        <v>6</v>
      </c>
    </row>
    <row r="338" spans="1:9" x14ac:dyDescent="0.25">
      <c r="A338" s="2" t="s">
        <v>338</v>
      </c>
      <c r="B338" s="2" t="s">
        <v>339</v>
      </c>
      <c r="C338" s="2" t="s">
        <v>707</v>
      </c>
      <c r="D338" s="2">
        <v>94003</v>
      </c>
      <c r="E338" s="8">
        <v>42.48</v>
      </c>
      <c r="F338" s="10">
        <v>42644</v>
      </c>
      <c r="G338" s="2">
        <f>1</f>
        <v>1</v>
      </c>
      <c r="H338" s="26">
        <f>IF(SUMPRODUCT(($A$2:$A338=A338)*($B$2:$B338=B338))&gt;1,0,1)</f>
        <v>0</v>
      </c>
      <c r="I338" s="2">
        <f>COUNTIFS(customer_data[[#All],[customer_name]],customer_data[[#This Row],[customer_name]],customer_data[[#All],[city]],customer_data[[#This Row],[city]])</f>
        <v>6</v>
      </c>
    </row>
    <row r="339" spans="1:9" x14ac:dyDescent="0.25">
      <c r="A339" s="2" t="s">
        <v>338</v>
      </c>
      <c r="B339" s="2" t="s">
        <v>339</v>
      </c>
      <c r="C339" s="2" t="s">
        <v>707</v>
      </c>
      <c r="D339" s="2">
        <v>94003</v>
      </c>
      <c r="E339" s="8">
        <v>42.48</v>
      </c>
      <c r="F339" s="10">
        <v>42675</v>
      </c>
      <c r="G339" s="2">
        <f>1</f>
        <v>1</v>
      </c>
      <c r="H339" s="26">
        <f>IF(SUMPRODUCT(($A$2:$A339=A339)*($B$2:$B339=B339))&gt;1,0,1)</f>
        <v>0</v>
      </c>
      <c r="I339" s="2">
        <f>COUNTIFS(customer_data[[#All],[customer_name]],customer_data[[#This Row],[customer_name]],customer_data[[#All],[city]],customer_data[[#This Row],[city]])</f>
        <v>6</v>
      </c>
    </row>
    <row r="340" spans="1:9" x14ac:dyDescent="0.25">
      <c r="A340" s="2" t="s">
        <v>338</v>
      </c>
      <c r="B340" s="2" t="s">
        <v>339</v>
      </c>
      <c r="C340" s="2" t="s">
        <v>707</v>
      </c>
      <c r="D340" s="2">
        <v>94003</v>
      </c>
      <c r="E340" s="8">
        <v>42.48</v>
      </c>
      <c r="F340" s="3">
        <v>42705</v>
      </c>
      <c r="G340" s="2">
        <f>1</f>
        <v>1</v>
      </c>
      <c r="H340" s="26">
        <f>IF(SUMPRODUCT(($A$2:$A340=A340)*($B$2:$B340=B340))&gt;1,0,1)</f>
        <v>0</v>
      </c>
      <c r="I340" s="2">
        <f>COUNTIFS(customer_data[[#All],[customer_name]],customer_data[[#This Row],[customer_name]],customer_data[[#All],[city]],customer_data[[#This Row],[city]])</f>
        <v>6</v>
      </c>
    </row>
    <row r="341" spans="1:9" x14ac:dyDescent="0.25">
      <c r="A341" s="2" t="s">
        <v>510</v>
      </c>
      <c r="B341" s="2" t="s">
        <v>511</v>
      </c>
      <c r="C341" s="2" t="s">
        <v>707</v>
      </c>
      <c r="D341" s="2">
        <v>94003</v>
      </c>
      <c r="E341" s="8">
        <v>5.78</v>
      </c>
      <c r="F341" s="3">
        <v>42552</v>
      </c>
      <c r="G341" s="2">
        <f>1</f>
        <v>1</v>
      </c>
      <c r="H341" s="26">
        <f>IF(SUMPRODUCT(($A$2:$A341=A341)*($B$2:$B341=B341))&gt;1,0,1)</f>
        <v>1</v>
      </c>
      <c r="I341" s="2">
        <f>COUNTIFS(customer_data[[#All],[customer_name]],customer_data[[#This Row],[customer_name]],customer_data[[#All],[city]],customer_data[[#This Row],[city]])</f>
        <v>6</v>
      </c>
    </row>
    <row r="342" spans="1:9" x14ac:dyDescent="0.25">
      <c r="A342" s="2" t="s">
        <v>510</v>
      </c>
      <c r="B342" s="2" t="s">
        <v>511</v>
      </c>
      <c r="C342" s="2" t="s">
        <v>707</v>
      </c>
      <c r="D342" s="2">
        <v>94003</v>
      </c>
      <c r="E342" s="8">
        <v>5.78</v>
      </c>
      <c r="F342" s="10">
        <v>42583</v>
      </c>
      <c r="G342" s="2">
        <f>1</f>
        <v>1</v>
      </c>
      <c r="H342" s="26">
        <f>IF(SUMPRODUCT(($A$2:$A342=A342)*($B$2:$B342=B342))&gt;1,0,1)</f>
        <v>0</v>
      </c>
      <c r="I342" s="2">
        <f>COUNTIFS(customer_data[[#All],[customer_name]],customer_data[[#This Row],[customer_name]],customer_data[[#All],[city]],customer_data[[#This Row],[city]])</f>
        <v>6</v>
      </c>
    </row>
    <row r="343" spans="1:9" x14ac:dyDescent="0.25">
      <c r="A343" s="2" t="s">
        <v>510</v>
      </c>
      <c r="B343" s="2" t="s">
        <v>511</v>
      </c>
      <c r="C343" s="2" t="s">
        <v>707</v>
      </c>
      <c r="D343" s="2">
        <v>94003</v>
      </c>
      <c r="E343" s="8">
        <v>5.78</v>
      </c>
      <c r="F343" s="10">
        <v>42614</v>
      </c>
      <c r="G343" s="2">
        <f>1</f>
        <v>1</v>
      </c>
      <c r="H343" s="26">
        <f>IF(SUMPRODUCT(($A$2:$A343=A343)*($B$2:$B343=B343))&gt;1,0,1)</f>
        <v>0</v>
      </c>
      <c r="I343" s="2">
        <f>COUNTIFS(customer_data[[#All],[customer_name]],customer_data[[#This Row],[customer_name]],customer_data[[#All],[city]],customer_data[[#This Row],[city]])</f>
        <v>6</v>
      </c>
    </row>
    <row r="344" spans="1:9" x14ac:dyDescent="0.25">
      <c r="A344" s="2" t="s">
        <v>510</v>
      </c>
      <c r="B344" s="2" t="s">
        <v>511</v>
      </c>
      <c r="C344" s="2" t="s">
        <v>707</v>
      </c>
      <c r="D344" s="2">
        <v>94003</v>
      </c>
      <c r="E344" s="8">
        <v>5.78</v>
      </c>
      <c r="F344" s="10">
        <v>42644</v>
      </c>
      <c r="G344" s="2">
        <f>1</f>
        <v>1</v>
      </c>
      <c r="H344" s="26">
        <f>IF(SUMPRODUCT(($A$2:$A344=A344)*($B$2:$B344=B344))&gt;1,0,1)</f>
        <v>0</v>
      </c>
      <c r="I344" s="2">
        <f>COUNTIFS(customer_data[[#All],[customer_name]],customer_data[[#This Row],[customer_name]],customer_data[[#All],[city]],customer_data[[#This Row],[city]])</f>
        <v>6</v>
      </c>
    </row>
    <row r="345" spans="1:9" x14ac:dyDescent="0.25">
      <c r="A345" s="2" t="s">
        <v>510</v>
      </c>
      <c r="B345" s="2" t="s">
        <v>511</v>
      </c>
      <c r="C345" s="2" t="s">
        <v>707</v>
      </c>
      <c r="D345" s="2">
        <v>94003</v>
      </c>
      <c r="E345" s="8">
        <v>5.78</v>
      </c>
      <c r="F345" s="10">
        <v>42675</v>
      </c>
      <c r="G345" s="2">
        <f>1</f>
        <v>1</v>
      </c>
      <c r="H345" s="26">
        <f>IF(SUMPRODUCT(($A$2:$A345=A345)*($B$2:$B345=B345))&gt;1,0,1)</f>
        <v>0</v>
      </c>
      <c r="I345" s="2">
        <f>COUNTIFS(customer_data[[#All],[customer_name]],customer_data[[#This Row],[customer_name]],customer_data[[#All],[city]],customer_data[[#This Row],[city]])</f>
        <v>6</v>
      </c>
    </row>
    <row r="346" spans="1:9" x14ac:dyDescent="0.25">
      <c r="A346" s="2" t="s">
        <v>510</v>
      </c>
      <c r="B346" s="2" t="s">
        <v>511</v>
      </c>
      <c r="C346" s="2" t="s">
        <v>707</v>
      </c>
      <c r="D346" s="2">
        <v>94003</v>
      </c>
      <c r="E346" s="8">
        <v>55.23</v>
      </c>
      <c r="F346" s="3">
        <v>42705</v>
      </c>
      <c r="G346" s="2">
        <f>1</f>
        <v>1</v>
      </c>
      <c r="H346" s="26">
        <f>IF(SUMPRODUCT(($A$2:$A346=A346)*($B$2:$B346=B346))&gt;1,0,1)</f>
        <v>0</v>
      </c>
      <c r="I346" s="2">
        <f>COUNTIFS(customer_data[[#All],[customer_name]],customer_data[[#This Row],[customer_name]],customer_data[[#All],[city]],customer_data[[#This Row],[city]])</f>
        <v>6</v>
      </c>
    </row>
    <row r="347" spans="1:9" x14ac:dyDescent="0.25">
      <c r="A347" s="9" t="s">
        <v>322</v>
      </c>
      <c r="B347" s="9" t="s">
        <v>323</v>
      </c>
      <c r="C347" s="9" t="s">
        <v>707</v>
      </c>
      <c r="D347" s="9">
        <v>94002</v>
      </c>
      <c r="E347" s="8">
        <v>41.91</v>
      </c>
      <c r="F347" s="3">
        <v>42461</v>
      </c>
      <c r="G347" s="2">
        <f>1</f>
        <v>1</v>
      </c>
      <c r="H347" s="26">
        <f>IF(SUMPRODUCT(($A$2:$A347=A347)*($B$2:$B347=B347))&gt;1,0,1)</f>
        <v>1</v>
      </c>
      <c r="I347" s="2">
        <f>COUNTIFS(customer_data[[#All],[customer_name]],customer_data[[#This Row],[customer_name]],customer_data[[#All],[city]],customer_data[[#This Row],[city]])</f>
        <v>2</v>
      </c>
    </row>
    <row r="348" spans="1:9" x14ac:dyDescent="0.25">
      <c r="A348" s="9" t="s">
        <v>322</v>
      </c>
      <c r="B348" s="9" t="s">
        <v>323</v>
      </c>
      <c r="C348" s="9" t="s">
        <v>707</v>
      </c>
      <c r="D348" s="9">
        <v>94002</v>
      </c>
      <c r="E348" s="8">
        <v>41.91</v>
      </c>
      <c r="F348" s="3">
        <v>42491</v>
      </c>
      <c r="G348" s="2">
        <f>1</f>
        <v>1</v>
      </c>
      <c r="H348" s="26">
        <f>IF(SUMPRODUCT(($A$2:$A348=A348)*($B$2:$B348=B348))&gt;1,0,1)</f>
        <v>0</v>
      </c>
      <c r="I348" s="2">
        <f>COUNTIFS(customer_data[[#All],[customer_name]],customer_data[[#This Row],[customer_name]],customer_data[[#All],[city]],customer_data[[#This Row],[city]])</f>
        <v>2</v>
      </c>
    </row>
    <row r="349" spans="1:9" x14ac:dyDescent="0.25">
      <c r="A349" s="2" t="s">
        <v>524</v>
      </c>
      <c r="B349" s="2" t="s">
        <v>525</v>
      </c>
      <c r="C349" s="2" t="s">
        <v>707</v>
      </c>
      <c r="D349" s="2">
        <v>94003</v>
      </c>
      <c r="E349" s="8">
        <v>55.22</v>
      </c>
      <c r="F349" s="3">
        <v>42552</v>
      </c>
      <c r="G349" s="2">
        <f>1</f>
        <v>1</v>
      </c>
      <c r="H349" s="26">
        <f>IF(SUMPRODUCT(($A$2:$A349=A349)*($B$2:$B349=B349))&gt;1,0,1)</f>
        <v>1</v>
      </c>
      <c r="I349" s="2">
        <f>COUNTIFS(customer_data[[#All],[customer_name]],customer_data[[#This Row],[customer_name]],customer_data[[#All],[city]],customer_data[[#This Row],[city]])</f>
        <v>6</v>
      </c>
    </row>
    <row r="350" spans="1:9" x14ac:dyDescent="0.25">
      <c r="A350" s="2" t="s">
        <v>524</v>
      </c>
      <c r="B350" s="2" t="s">
        <v>525</v>
      </c>
      <c r="C350" s="2" t="s">
        <v>707</v>
      </c>
      <c r="D350" s="2">
        <v>94003</v>
      </c>
      <c r="E350" s="8">
        <v>55.22</v>
      </c>
      <c r="F350" s="10">
        <v>42583</v>
      </c>
      <c r="G350" s="2">
        <f>1</f>
        <v>1</v>
      </c>
      <c r="H350" s="26">
        <f>IF(SUMPRODUCT(($A$2:$A350=A350)*($B$2:$B350=B350))&gt;1,0,1)</f>
        <v>0</v>
      </c>
      <c r="I350" s="2">
        <f>COUNTIFS(customer_data[[#All],[customer_name]],customer_data[[#This Row],[customer_name]],customer_data[[#All],[city]],customer_data[[#This Row],[city]])</f>
        <v>6</v>
      </c>
    </row>
    <row r="351" spans="1:9" x14ac:dyDescent="0.25">
      <c r="A351" s="2" t="s">
        <v>524</v>
      </c>
      <c r="B351" s="2" t="s">
        <v>525</v>
      </c>
      <c r="C351" s="2" t="s">
        <v>707</v>
      </c>
      <c r="D351" s="2">
        <v>94003</v>
      </c>
      <c r="E351" s="8">
        <v>55.22</v>
      </c>
      <c r="F351" s="10">
        <v>42614</v>
      </c>
      <c r="G351" s="2">
        <f>1</f>
        <v>1</v>
      </c>
      <c r="H351" s="26">
        <f>IF(SUMPRODUCT(($A$2:$A351=A351)*($B$2:$B351=B351))&gt;1,0,1)</f>
        <v>0</v>
      </c>
      <c r="I351" s="2">
        <f>COUNTIFS(customer_data[[#All],[customer_name]],customer_data[[#This Row],[customer_name]],customer_data[[#All],[city]],customer_data[[#This Row],[city]])</f>
        <v>6</v>
      </c>
    </row>
    <row r="352" spans="1:9" x14ac:dyDescent="0.25">
      <c r="A352" s="2" t="s">
        <v>524</v>
      </c>
      <c r="B352" s="2" t="s">
        <v>525</v>
      </c>
      <c r="C352" s="2" t="s">
        <v>707</v>
      </c>
      <c r="D352" s="2">
        <v>94003</v>
      </c>
      <c r="E352" s="8">
        <v>55.22</v>
      </c>
      <c r="F352" s="10">
        <v>42644</v>
      </c>
      <c r="G352" s="2">
        <f>1</f>
        <v>1</v>
      </c>
      <c r="H352" s="26">
        <f>IF(SUMPRODUCT(($A$2:$A352=A352)*($B$2:$B352=B352))&gt;1,0,1)</f>
        <v>0</v>
      </c>
      <c r="I352" s="2">
        <f>COUNTIFS(customer_data[[#All],[customer_name]],customer_data[[#This Row],[customer_name]],customer_data[[#All],[city]],customer_data[[#This Row],[city]])</f>
        <v>6</v>
      </c>
    </row>
    <row r="353" spans="1:9" x14ac:dyDescent="0.25">
      <c r="A353" s="2" t="s">
        <v>524</v>
      </c>
      <c r="B353" s="2" t="s">
        <v>525</v>
      </c>
      <c r="C353" s="2" t="s">
        <v>707</v>
      </c>
      <c r="D353" s="2">
        <v>94003</v>
      </c>
      <c r="E353" s="8">
        <v>55.22</v>
      </c>
      <c r="F353" s="10">
        <v>42675</v>
      </c>
      <c r="G353" s="2">
        <f>1</f>
        <v>1</v>
      </c>
      <c r="H353" s="26">
        <f>IF(SUMPRODUCT(($A$2:$A353=A353)*($B$2:$B353=B353))&gt;1,0,1)</f>
        <v>0</v>
      </c>
      <c r="I353" s="2">
        <f>COUNTIFS(customer_data[[#All],[customer_name]],customer_data[[#This Row],[customer_name]],customer_data[[#All],[city]],customer_data[[#This Row],[city]])</f>
        <v>6</v>
      </c>
    </row>
    <row r="354" spans="1:9" x14ac:dyDescent="0.25">
      <c r="A354" s="2" t="s">
        <v>524</v>
      </c>
      <c r="B354" s="2" t="s">
        <v>525</v>
      </c>
      <c r="C354" s="2" t="s">
        <v>707</v>
      </c>
      <c r="D354" s="2">
        <v>94003</v>
      </c>
      <c r="E354" s="8">
        <v>55.23</v>
      </c>
      <c r="F354" s="3">
        <v>42705</v>
      </c>
      <c r="G354" s="2">
        <f>1</f>
        <v>1</v>
      </c>
      <c r="H354" s="26">
        <f>IF(SUMPRODUCT(($A$2:$A354=A354)*($B$2:$B354=B354))&gt;1,0,1)</f>
        <v>0</v>
      </c>
      <c r="I354" s="2">
        <f>COUNTIFS(customer_data[[#All],[customer_name]],customer_data[[#This Row],[customer_name]],customer_data[[#All],[city]],customer_data[[#This Row],[city]])</f>
        <v>6</v>
      </c>
    </row>
    <row r="355" spans="1:9" x14ac:dyDescent="0.25">
      <c r="A355" s="2" t="s">
        <v>386</v>
      </c>
      <c r="B355" s="2" t="s">
        <v>387</v>
      </c>
      <c r="C355" s="2" t="s">
        <v>707</v>
      </c>
      <c r="D355" s="2">
        <v>94003</v>
      </c>
      <c r="E355" s="8">
        <v>114.73</v>
      </c>
      <c r="F355" s="10">
        <v>42614</v>
      </c>
      <c r="G355" s="2">
        <f>1</f>
        <v>1</v>
      </c>
      <c r="H355" s="26">
        <f>IF(SUMPRODUCT(($A$2:$A355=A355)*($B$2:$B355=B355))&gt;1,0,1)</f>
        <v>1</v>
      </c>
      <c r="I355" s="2">
        <f>COUNTIFS(customer_data[[#All],[customer_name]],customer_data[[#This Row],[customer_name]],customer_data[[#All],[city]],customer_data[[#This Row],[city]])</f>
        <v>4</v>
      </c>
    </row>
    <row r="356" spans="1:9" x14ac:dyDescent="0.25">
      <c r="A356" s="2" t="s">
        <v>386</v>
      </c>
      <c r="B356" s="2" t="s">
        <v>387</v>
      </c>
      <c r="C356" s="2" t="s">
        <v>707</v>
      </c>
      <c r="D356" s="2">
        <v>94003</v>
      </c>
      <c r="E356" s="8">
        <v>29.73</v>
      </c>
      <c r="F356" s="10">
        <v>42644</v>
      </c>
      <c r="G356" s="2">
        <f>1</f>
        <v>1</v>
      </c>
      <c r="H356" s="26">
        <f>IF(SUMPRODUCT(($A$2:$A356=A356)*($B$2:$B356=B356))&gt;1,0,1)</f>
        <v>0</v>
      </c>
      <c r="I356" s="2">
        <f>COUNTIFS(customer_data[[#All],[customer_name]],customer_data[[#This Row],[customer_name]],customer_data[[#All],[city]],customer_data[[#This Row],[city]])</f>
        <v>4</v>
      </c>
    </row>
    <row r="357" spans="1:9" x14ac:dyDescent="0.25">
      <c r="A357" s="2" t="s">
        <v>386</v>
      </c>
      <c r="B357" s="2" t="s">
        <v>387</v>
      </c>
      <c r="C357" s="2" t="s">
        <v>707</v>
      </c>
      <c r="D357" s="2">
        <v>94003</v>
      </c>
      <c r="E357" s="8">
        <v>29.73</v>
      </c>
      <c r="F357" s="10">
        <v>42675</v>
      </c>
      <c r="G357" s="2">
        <f>1</f>
        <v>1</v>
      </c>
      <c r="H357" s="26">
        <f>IF(SUMPRODUCT(($A$2:$A357=A357)*($B$2:$B357=B357))&gt;1,0,1)</f>
        <v>0</v>
      </c>
      <c r="I357" s="2">
        <f>COUNTIFS(customer_data[[#All],[customer_name]],customer_data[[#This Row],[customer_name]],customer_data[[#All],[city]],customer_data[[#This Row],[city]])</f>
        <v>4</v>
      </c>
    </row>
    <row r="358" spans="1:9" x14ac:dyDescent="0.25">
      <c r="A358" s="2" t="s">
        <v>386</v>
      </c>
      <c r="B358" s="2" t="s">
        <v>387</v>
      </c>
      <c r="C358" s="2" t="s">
        <v>707</v>
      </c>
      <c r="D358" s="2">
        <v>94003</v>
      </c>
      <c r="E358" s="8">
        <v>49.56</v>
      </c>
      <c r="F358" s="3">
        <v>42705</v>
      </c>
      <c r="G358" s="2">
        <f>1</f>
        <v>1</v>
      </c>
      <c r="H358" s="26">
        <f>IF(SUMPRODUCT(($A$2:$A358=A358)*($B$2:$B358=B358))&gt;1,0,1)</f>
        <v>0</v>
      </c>
      <c r="I358" s="2">
        <f>COUNTIFS(customer_data[[#All],[customer_name]],customer_data[[#This Row],[customer_name]],customer_data[[#All],[city]],customer_data[[#This Row],[city]])</f>
        <v>4</v>
      </c>
    </row>
    <row r="359" spans="1:9" x14ac:dyDescent="0.25">
      <c r="A359" s="2" t="s">
        <v>302</v>
      </c>
      <c r="B359" s="2" t="s">
        <v>303</v>
      </c>
      <c r="C359" s="2" t="s">
        <v>707</v>
      </c>
      <c r="D359" s="2">
        <v>94003</v>
      </c>
      <c r="E359" s="8">
        <v>39.54</v>
      </c>
      <c r="F359" s="10">
        <v>42614</v>
      </c>
      <c r="G359" s="2">
        <f>1</f>
        <v>1</v>
      </c>
      <c r="H359" s="26">
        <f>IF(SUMPRODUCT(($A$2:$A359=A359)*($B$2:$B359=B359))&gt;1,0,1)</f>
        <v>1</v>
      </c>
      <c r="I359" s="2">
        <f>COUNTIFS(customer_data[[#All],[customer_name]],customer_data[[#This Row],[customer_name]],customer_data[[#All],[city]],customer_data[[#This Row],[city]])</f>
        <v>4</v>
      </c>
    </row>
    <row r="360" spans="1:9" x14ac:dyDescent="0.25">
      <c r="A360" s="2" t="s">
        <v>302</v>
      </c>
      <c r="B360" s="2" t="s">
        <v>303</v>
      </c>
      <c r="C360" s="2" t="s">
        <v>707</v>
      </c>
      <c r="D360" s="2">
        <v>94003</v>
      </c>
      <c r="E360" s="8">
        <v>39.54</v>
      </c>
      <c r="F360" s="10">
        <v>42644</v>
      </c>
      <c r="G360" s="2">
        <f>1</f>
        <v>1</v>
      </c>
      <c r="H360" s="26">
        <f>IF(SUMPRODUCT(($A$2:$A360=A360)*($B$2:$B360=B360))&gt;1,0,1)</f>
        <v>0</v>
      </c>
      <c r="I360" s="2">
        <f>COUNTIFS(customer_data[[#All],[customer_name]],customer_data[[#This Row],[customer_name]],customer_data[[#All],[city]],customer_data[[#This Row],[city]])</f>
        <v>4</v>
      </c>
    </row>
    <row r="361" spans="1:9" x14ac:dyDescent="0.25">
      <c r="A361" s="2" t="s">
        <v>302</v>
      </c>
      <c r="B361" s="2" t="s">
        <v>303</v>
      </c>
      <c r="C361" s="2" t="s">
        <v>707</v>
      </c>
      <c r="D361" s="2">
        <v>94003</v>
      </c>
      <c r="E361" s="8">
        <v>39.54</v>
      </c>
      <c r="F361" s="10">
        <v>42675</v>
      </c>
      <c r="G361" s="2">
        <f>1</f>
        <v>1</v>
      </c>
      <c r="H361" s="26">
        <f>IF(SUMPRODUCT(($A$2:$A361=A361)*($B$2:$B361=B361))&gt;1,0,1)</f>
        <v>0</v>
      </c>
      <c r="I361" s="2">
        <f>COUNTIFS(customer_data[[#All],[customer_name]],customer_data[[#This Row],[customer_name]],customer_data[[#All],[city]],customer_data[[#This Row],[city]])</f>
        <v>4</v>
      </c>
    </row>
    <row r="362" spans="1:9" x14ac:dyDescent="0.25">
      <c r="A362" s="2" t="s">
        <v>302</v>
      </c>
      <c r="B362" s="2" t="s">
        <v>303</v>
      </c>
      <c r="C362" s="2" t="s">
        <v>707</v>
      </c>
      <c r="D362" s="2">
        <v>94003</v>
      </c>
      <c r="E362" s="8">
        <v>39.659999999999997</v>
      </c>
      <c r="F362" s="3">
        <v>42705</v>
      </c>
      <c r="G362" s="2">
        <f>1</f>
        <v>1</v>
      </c>
      <c r="H362" s="26">
        <f>IF(SUMPRODUCT(($A$2:$A362=A362)*($B$2:$B362=B362))&gt;1,0,1)</f>
        <v>0</v>
      </c>
      <c r="I362" s="2">
        <f>COUNTIFS(customer_data[[#All],[customer_name]],customer_data[[#This Row],[customer_name]],customer_data[[#All],[city]],customer_data[[#This Row],[city]])</f>
        <v>4</v>
      </c>
    </row>
    <row r="363" spans="1:9" x14ac:dyDescent="0.25">
      <c r="A363" s="2" t="s">
        <v>540</v>
      </c>
      <c r="B363" s="2" t="s">
        <v>541</v>
      </c>
      <c r="C363" s="2" t="s">
        <v>707</v>
      </c>
      <c r="D363" s="2">
        <v>94003</v>
      </c>
      <c r="E363" s="8">
        <v>56.7</v>
      </c>
      <c r="F363" s="3">
        <v>42370</v>
      </c>
      <c r="G363" s="2">
        <f>1</f>
        <v>1</v>
      </c>
      <c r="H363" s="26">
        <f>IF(SUMPRODUCT(($A$2:$A363=A363)*($B$2:$B363=B363))&gt;1,0,1)</f>
        <v>1</v>
      </c>
      <c r="I363" s="2">
        <f>COUNTIFS(customer_data[[#All],[customer_name]],customer_data[[#This Row],[customer_name]],customer_data[[#All],[city]],customer_data[[#This Row],[city]])</f>
        <v>12</v>
      </c>
    </row>
    <row r="364" spans="1:9" x14ac:dyDescent="0.25">
      <c r="A364" s="2" t="s">
        <v>540</v>
      </c>
      <c r="B364" s="2" t="s">
        <v>541</v>
      </c>
      <c r="C364" s="2" t="s">
        <v>707</v>
      </c>
      <c r="D364" s="2">
        <v>94003</v>
      </c>
      <c r="E364" s="8">
        <v>56.7</v>
      </c>
      <c r="F364" s="3">
        <v>42401</v>
      </c>
      <c r="G364" s="2">
        <f>1</f>
        <v>1</v>
      </c>
      <c r="H364" s="26">
        <f>IF(SUMPRODUCT(($A$2:$A364=A364)*($B$2:$B364=B364))&gt;1,0,1)</f>
        <v>0</v>
      </c>
      <c r="I364" s="2">
        <f>COUNTIFS(customer_data[[#All],[customer_name]],customer_data[[#This Row],[customer_name]],customer_data[[#All],[city]],customer_data[[#This Row],[city]])</f>
        <v>12</v>
      </c>
    </row>
    <row r="365" spans="1:9" x14ac:dyDescent="0.25">
      <c r="A365" s="2" t="s">
        <v>540</v>
      </c>
      <c r="B365" s="2" t="s">
        <v>541</v>
      </c>
      <c r="C365" s="2" t="s">
        <v>707</v>
      </c>
      <c r="D365" s="2">
        <v>94003</v>
      </c>
      <c r="E365" s="8">
        <v>56.7</v>
      </c>
      <c r="F365" s="3">
        <v>42430</v>
      </c>
      <c r="G365" s="2">
        <f>1</f>
        <v>1</v>
      </c>
      <c r="H365" s="26">
        <f>IF(SUMPRODUCT(($A$2:$A365=A365)*($B$2:$B365=B365))&gt;1,0,1)</f>
        <v>0</v>
      </c>
      <c r="I365" s="2">
        <f>COUNTIFS(customer_data[[#All],[customer_name]],customer_data[[#This Row],[customer_name]],customer_data[[#All],[city]],customer_data[[#This Row],[city]])</f>
        <v>12</v>
      </c>
    </row>
    <row r="366" spans="1:9" x14ac:dyDescent="0.25">
      <c r="A366" s="2" t="s">
        <v>540</v>
      </c>
      <c r="B366" s="2" t="s">
        <v>541</v>
      </c>
      <c r="C366" s="2" t="s">
        <v>707</v>
      </c>
      <c r="D366" s="2">
        <v>94003</v>
      </c>
      <c r="E366" s="8">
        <v>56.7</v>
      </c>
      <c r="F366" s="3">
        <v>42461</v>
      </c>
      <c r="G366" s="2">
        <f>1</f>
        <v>1</v>
      </c>
      <c r="H366" s="26">
        <f>IF(SUMPRODUCT(($A$2:$A366=A366)*($B$2:$B366=B366))&gt;1,0,1)</f>
        <v>0</v>
      </c>
      <c r="I366" s="2">
        <f>COUNTIFS(customer_data[[#All],[customer_name]],customer_data[[#This Row],[customer_name]],customer_data[[#All],[city]],customer_data[[#This Row],[city]])</f>
        <v>12</v>
      </c>
    </row>
    <row r="367" spans="1:9" x14ac:dyDescent="0.25">
      <c r="A367" s="2" t="s">
        <v>540</v>
      </c>
      <c r="B367" s="2" t="s">
        <v>541</v>
      </c>
      <c r="C367" s="2" t="s">
        <v>707</v>
      </c>
      <c r="D367" s="2">
        <v>94003</v>
      </c>
      <c r="E367" s="8">
        <v>56.7</v>
      </c>
      <c r="F367" s="3">
        <v>42491</v>
      </c>
      <c r="G367" s="2">
        <f>1</f>
        <v>1</v>
      </c>
      <c r="H367" s="26">
        <f>IF(SUMPRODUCT(($A$2:$A367=A367)*($B$2:$B367=B367))&gt;1,0,1)</f>
        <v>0</v>
      </c>
      <c r="I367" s="2">
        <f>COUNTIFS(customer_data[[#All],[customer_name]],customer_data[[#This Row],[customer_name]],customer_data[[#All],[city]],customer_data[[#This Row],[city]])</f>
        <v>12</v>
      </c>
    </row>
    <row r="368" spans="1:9" x14ac:dyDescent="0.25">
      <c r="A368" s="2" t="s">
        <v>540</v>
      </c>
      <c r="B368" s="2" t="s">
        <v>541</v>
      </c>
      <c r="C368" s="2" t="s">
        <v>707</v>
      </c>
      <c r="D368" s="2">
        <v>94003</v>
      </c>
      <c r="E368" s="8">
        <v>56.7</v>
      </c>
      <c r="F368" s="3">
        <v>42522</v>
      </c>
      <c r="G368" s="2">
        <f>1</f>
        <v>1</v>
      </c>
      <c r="H368" s="26">
        <f>IF(SUMPRODUCT(($A$2:$A368=A368)*($B$2:$B368=B368))&gt;1,0,1)</f>
        <v>0</v>
      </c>
      <c r="I368" s="2">
        <f>COUNTIFS(customer_data[[#All],[customer_name]],customer_data[[#This Row],[customer_name]],customer_data[[#All],[city]],customer_data[[#This Row],[city]])</f>
        <v>12</v>
      </c>
    </row>
    <row r="369" spans="1:9" x14ac:dyDescent="0.25">
      <c r="A369" s="2" t="s">
        <v>540</v>
      </c>
      <c r="B369" s="2" t="s">
        <v>541</v>
      </c>
      <c r="C369" s="2" t="s">
        <v>707</v>
      </c>
      <c r="D369" s="2">
        <v>94003</v>
      </c>
      <c r="E369" s="8">
        <v>56.7</v>
      </c>
      <c r="F369" s="3">
        <v>42552</v>
      </c>
      <c r="G369" s="2">
        <f>1</f>
        <v>1</v>
      </c>
      <c r="H369" s="26">
        <f>IF(SUMPRODUCT(($A$2:$A369=A369)*($B$2:$B369=B369))&gt;1,0,1)</f>
        <v>0</v>
      </c>
      <c r="I369" s="2">
        <f>COUNTIFS(customer_data[[#All],[customer_name]],customer_data[[#This Row],[customer_name]],customer_data[[#All],[city]],customer_data[[#This Row],[city]])</f>
        <v>12</v>
      </c>
    </row>
    <row r="370" spans="1:9" x14ac:dyDescent="0.25">
      <c r="A370" s="2" t="s">
        <v>540</v>
      </c>
      <c r="B370" s="2" t="s">
        <v>541</v>
      </c>
      <c r="C370" s="2" t="s">
        <v>707</v>
      </c>
      <c r="D370" s="2">
        <v>94003</v>
      </c>
      <c r="E370" s="8">
        <v>56.7</v>
      </c>
      <c r="F370" s="10">
        <v>42583</v>
      </c>
      <c r="G370" s="2">
        <f>1</f>
        <v>1</v>
      </c>
      <c r="H370" s="26">
        <f>IF(SUMPRODUCT(($A$2:$A370=A370)*($B$2:$B370=B370))&gt;1,0,1)</f>
        <v>0</v>
      </c>
      <c r="I370" s="2">
        <f>COUNTIFS(customer_data[[#All],[customer_name]],customer_data[[#This Row],[customer_name]],customer_data[[#All],[city]],customer_data[[#This Row],[city]])</f>
        <v>12</v>
      </c>
    </row>
    <row r="371" spans="1:9" x14ac:dyDescent="0.25">
      <c r="A371" s="2" t="s">
        <v>540</v>
      </c>
      <c r="B371" s="2" t="s">
        <v>541</v>
      </c>
      <c r="C371" s="2" t="s">
        <v>707</v>
      </c>
      <c r="D371" s="2">
        <v>94003</v>
      </c>
      <c r="E371" s="8">
        <v>56.7</v>
      </c>
      <c r="F371" s="10">
        <v>42614</v>
      </c>
      <c r="G371" s="2">
        <f>1</f>
        <v>1</v>
      </c>
      <c r="H371" s="26">
        <f>IF(SUMPRODUCT(($A$2:$A371=A371)*($B$2:$B371=B371))&gt;1,0,1)</f>
        <v>0</v>
      </c>
      <c r="I371" s="2">
        <f>COUNTIFS(customer_data[[#All],[customer_name]],customer_data[[#This Row],[customer_name]],customer_data[[#All],[city]],customer_data[[#This Row],[city]])</f>
        <v>12</v>
      </c>
    </row>
    <row r="372" spans="1:9" x14ac:dyDescent="0.25">
      <c r="A372" s="2" t="s">
        <v>540</v>
      </c>
      <c r="B372" s="2" t="s">
        <v>541</v>
      </c>
      <c r="C372" s="2" t="s">
        <v>707</v>
      </c>
      <c r="D372" s="2">
        <v>94003</v>
      </c>
      <c r="E372" s="8">
        <v>56.7</v>
      </c>
      <c r="F372" s="10">
        <v>42644</v>
      </c>
      <c r="G372" s="2">
        <f>1</f>
        <v>1</v>
      </c>
      <c r="H372" s="26">
        <f>IF(SUMPRODUCT(($A$2:$A372=A372)*($B$2:$B372=B372))&gt;1,0,1)</f>
        <v>0</v>
      </c>
      <c r="I372" s="2">
        <f>COUNTIFS(customer_data[[#All],[customer_name]],customer_data[[#This Row],[customer_name]],customer_data[[#All],[city]],customer_data[[#This Row],[city]])</f>
        <v>12</v>
      </c>
    </row>
    <row r="373" spans="1:9" x14ac:dyDescent="0.25">
      <c r="A373" s="2" t="s">
        <v>540</v>
      </c>
      <c r="B373" s="2" t="s">
        <v>541</v>
      </c>
      <c r="C373" s="2" t="s">
        <v>707</v>
      </c>
      <c r="D373" s="2">
        <v>94003</v>
      </c>
      <c r="E373" s="8">
        <v>56.7</v>
      </c>
      <c r="F373" s="10">
        <v>42675</v>
      </c>
      <c r="G373" s="2">
        <f>1</f>
        <v>1</v>
      </c>
      <c r="H373" s="26">
        <f>IF(SUMPRODUCT(($A$2:$A373=A373)*($B$2:$B373=B373))&gt;1,0,1)</f>
        <v>0</v>
      </c>
      <c r="I373" s="2">
        <f>COUNTIFS(customer_data[[#All],[customer_name]],customer_data[[#This Row],[customer_name]],customer_data[[#All],[city]],customer_data[[#This Row],[city]])</f>
        <v>12</v>
      </c>
    </row>
    <row r="374" spans="1:9" x14ac:dyDescent="0.25">
      <c r="A374" s="2" t="s">
        <v>540</v>
      </c>
      <c r="B374" s="2" t="s">
        <v>541</v>
      </c>
      <c r="C374" s="2" t="s">
        <v>707</v>
      </c>
      <c r="D374" s="2">
        <v>94003</v>
      </c>
      <c r="E374" s="8">
        <v>57.75</v>
      </c>
      <c r="F374" s="3">
        <v>42705</v>
      </c>
      <c r="G374" s="2">
        <f>1</f>
        <v>1</v>
      </c>
      <c r="H374" s="26">
        <f>IF(SUMPRODUCT(($A$2:$A374=A374)*($B$2:$B374=B374))&gt;1,0,1)</f>
        <v>0</v>
      </c>
      <c r="I374" s="2">
        <f>COUNTIFS(customer_data[[#All],[customer_name]],customer_data[[#This Row],[customer_name]],customer_data[[#All],[city]],customer_data[[#This Row],[city]])</f>
        <v>12</v>
      </c>
    </row>
    <row r="375" spans="1:9" x14ac:dyDescent="0.25">
      <c r="A375" s="2" t="s">
        <v>542</v>
      </c>
      <c r="B375" s="2" t="s">
        <v>543</v>
      </c>
      <c r="C375" s="2" t="s">
        <v>707</v>
      </c>
      <c r="D375" s="2">
        <v>94003</v>
      </c>
      <c r="E375" s="8">
        <v>57.75</v>
      </c>
      <c r="F375" s="3">
        <v>42552</v>
      </c>
      <c r="G375" s="2">
        <f>1</f>
        <v>1</v>
      </c>
      <c r="H375" s="26">
        <f>IF(SUMPRODUCT(($A$2:$A375=A375)*($B$2:$B375=B375))&gt;1,0,1)</f>
        <v>1</v>
      </c>
      <c r="I375" s="2">
        <f>COUNTIFS(customer_data[[#All],[customer_name]],customer_data[[#This Row],[customer_name]],customer_data[[#All],[city]],customer_data[[#This Row],[city]])</f>
        <v>6</v>
      </c>
    </row>
    <row r="376" spans="1:9" x14ac:dyDescent="0.25">
      <c r="A376" s="2" t="s">
        <v>542</v>
      </c>
      <c r="B376" s="2" t="s">
        <v>543</v>
      </c>
      <c r="C376" s="2" t="s">
        <v>707</v>
      </c>
      <c r="D376" s="2">
        <v>94003</v>
      </c>
      <c r="E376" s="8">
        <v>57.75</v>
      </c>
      <c r="F376" s="10">
        <v>42583</v>
      </c>
      <c r="G376" s="2">
        <f>1</f>
        <v>1</v>
      </c>
      <c r="H376" s="26">
        <f>IF(SUMPRODUCT(($A$2:$A376=A376)*($B$2:$B376=B376))&gt;1,0,1)</f>
        <v>0</v>
      </c>
      <c r="I376" s="2">
        <f>COUNTIFS(customer_data[[#All],[customer_name]],customer_data[[#This Row],[customer_name]],customer_data[[#All],[city]],customer_data[[#This Row],[city]])</f>
        <v>6</v>
      </c>
    </row>
    <row r="377" spans="1:9" x14ac:dyDescent="0.25">
      <c r="A377" s="2" t="s">
        <v>542</v>
      </c>
      <c r="B377" s="2" t="s">
        <v>543</v>
      </c>
      <c r="C377" s="2" t="s">
        <v>707</v>
      </c>
      <c r="D377" s="2">
        <v>94003</v>
      </c>
      <c r="E377" s="8">
        <v>57.75</v>
      </c>
      <c r="F377" s="10">
        <v>42614</v>
      </c>
      <c r="G377" s="2">
        <f>1</f>
        <v>1</v>
      </c>
      <c r="H377" s="26">
        <f>IF(SUMPRODUCT(($A$2:$A377=A377)*($B$2:$B377=B377))&gt;1,0,1)</f>
        <v>0</v>
      </c>
      <c r="I377" s="2">
        <f>COUNTIFS(customer_data[[#All],[customer_name]],customer_data[[#This Row],[customer_name]],customer_data[[#All],[city]],customer_data[[#This Row],[city]])</f>
        <v>6</v>
      </c>
    </row>
    <row r="378" spans="1:9" x14ac:dyDescent="0.25">
      <c r="A378" s="2" t="s">
        <v>542</v>
      </c>
      <c r="B378" s="2" t="s">
        <v>543</v>
      </c>
      <c r="C378" s="2" t="s">
        <v>707</v>
      </c>
      <c r="D378" s="2">
        <v>94003</v>
      </c>
      <c r="E378" s="8">
        <v>57.75</v>
      </c>
      <c r="F378" s="10">
        <v>42644</v>
      </c>
      <c r="G378" s="2">
        <f>1</f>
        <v>1</v>
      </c>
      <c r="H378" s="26">
        <f>IF(SUMPRODUCT(($A$2:$A378=A378)*($B$2:$B378=B378))&gt;1,0,1)</f>
        <v>0</v>
      </c>
      <c r="I378" s="2">
        <f>COUNTIFS(customer_data[[#All],[customer_name]],customer_data[[#This Row],[customer_name]],customer_data[[#All],[city]],customer_data[[#This Row],[city]])</f>
        <v>6</v>
      </c>
    </row>
    <row r="379" spans="1:9" x14ac:dyDescent="0.25">
      <c r="A379" s="2" t="s">
        <v>542</v>
      </c>
      <c r="B379" s="2" t="s">
        <v>543</v>
      </c>
      <c r="C379" s="2" t="s">
        <v>707</v>
      </c>
      <c r="D379" s="2">
        <v>94003</v>
      </c>
      <c r="E379" s="8">
        <v>57.75</v>
      </c>
      <c r="F379" s="10">
        <v>42675</v>
      </c>
      <c r="G379" s="2">
        <f>1</f>
        <v>1</v>
      </c>
      <c r="H379" s="26">
        <f>IF(SUMPRODUCT(($A$2:$A379=A379)*($B$2:$B379=B379))&gt;1,0,1)</f>
        <v>0</v>
      </c>
      <c r="I379" s="2">
        <f>COUNTIFS(customer_data[[#All],[customer_name]],customer_data[[#This Row],[customer_name]],customer_data[[#All],[city]],customer_data[[#This Row],[city]])</f>
        <v>6</v>
      </c>
    </row>
    <row r="380" spans="1:9" x14ac:dyDescent="0.25">
      <c r="A380" s="2" t="s">
        <v>542</v>
      </c>
      <c r="B380" s="2" t="s">
        <v>543</v>
      </c>
      <c r="C380" s="2" t="s">
        <v>707</v>
      </c>
      <c r="D380" s="2">
        <v>94003</v>
      </c>
      <c r="E380" s="8">
        <v>59.45</v>
      </c>
      <c r="F380" s="3">
        <v>42705</v>
      </c>
      <c r="G380" s="2">
        <f>1</f>
        <v>1</v>
      </c>
      <c r="H380" s="26">
        <f>IF(SUMPRODUCT(($A$2:$A380=A380)*($B$2:$B380=B380))&gt;1,0,1)</f>
        <v>0</v>
      </c>
      <c r="I380" s="2">
        <f>COUNTIFS(customer_data[[#All],[customer_name]],customer_data[[#This Row],[customer_name]],customer_data[[#All],[city]],customer_data[[#This Row],[city]])</f>
        <v>6</v>
      </c>
    </row>
    <row r="381" spans="1:9" x14ac:dyDescent="0.25">
      <c r="A381" s="2" t="s">
        <v>290</v>
      </c>
      <c r="B381" s="2" t="s">
        <v>291</v>
      </c>
      <c r="C381" s="2" t="s">
        <v>707</v>
      </c>
      <c r="D381" s="2">
        <v>94003</v>
      </c>
      <c r="E381" s="8">
        <v>39.47</v>
      </c>
      <c r="F381" s="10">
        <v>42644</v>
      </c>
      <c r="G381" s="2">
        <f>1</f>
        <v>1</v>
      </c>
      <c r="H381" s="26">
        <f>IF(SUMPRODUCT(($A$2:$A381=A381)*($B$2:$B381=B381))&gt;1,0,1)</f>
        <v>1</v>
      </c>
      <c r="I381" s="2">
        <f>COUNTIFS(customer_data[[#All],[customer_name]],customer_data[[#This Row],[customer_name]],customer_data[[#All],[city]],customer_data[[#This Row],[city]])</f>
        <v>3</v>
      </c>
    </row>
    <row r="382" spans="1:9" x14ac:dyDescent="0.25">
      <c r="A382" s="2" t="s">
        <v>290</v>
      </c>
      <c r="B382" s="2" t="s">
        <v>291</v>
      </c>
      <c r="C382" s="2" t="s">
        <v>707</v>
      </c>
      <c r="D382" s="2">
        <v>94003</v>
      </c>
      <c r="E382" s="8">
        <v>39.47</v>
      </c>
      <c r="F382" s="10">
        <v>42675</v>
      </c>
      <c r="G382" s="2">
        <f>1</f>
        <v>1</v>
      </c>
      <c r="H382" s="26">
        <f>IF(SUMPRODUCT(($A$2:$A382=A382)*($B$2:$B382=B382))&gt;1,0,1)</f>
        <v>0</v>
      </c>
      <c r="I382" s="2">
        <f>COUNTIFS(customer_data[[#All],[customer_name]],customer_data[[#This Row],[customer_name]],customer_data[[#All],[city]],customer_data[[#This Row],[city]])</f>
        <v>3</v>
      </c>
    </row>
    <row r="383" spans="1:9" x14ac:dyDescent="0.25">
      <c r="A383" s="2" t="s">
        <v>290</v>
      </c>
      <c r="B383" s="2" t="s">
        <v>291</v>
      </c>
      <c r="C383" s="2" t="s">
        <v>707</v>
      </c>
      <c r="D383" s="2">
        <v>94003</v>
      </c>
      <c r="E383" s="8">
        <v>39.47</v>
      </c>
      <c r="F383" s="3">
        <v>42705</v>
      </c>
      <c r="G383" s="2">
        <f>1</f>
        <v>1</v>
      </c>
      <c r="H383" s="26">
        <f>IF(SUMPRODUCT(($A$2:$A383=A383)*($B$2:$B383=B383))&gt;1,0,1)</f>
        <v>0</v>
      </c>
      <c r="I383" s="2">
        <f>COUNTIFS(customer_data[[#All],[customer_name]],customer_data[[#This Row],[customer_name]],customer_data[[#All],[city]],customer_data[[#This Row],[city]])</f>
        <v>3</v>
      </c>
    </row>
    <row r="384" spans="1:9" x14ac:dyDescent="0.25">
      <c r="A384" s="2" t="s">
        <v>38</v>
      </c>
      <c r="B384" s="2" t="s">
        <v>39</v>
      </c>
      <c r="C384" s="2" t="s">
        <v>707</v>
      </c>
      <c r="D384" s="2">
        <v>94003</v>
      </c>
      <c r="E384" s="8">
        <v>33.979999999999997</v>
      </c>
      <c r="F384" s="3">
        <v>42522</v>
      </c>
      <c r="G384" s="2">
        <f>1</f>
        <v>1</v>
      </c>
      <c r="H384" s="26">
        <f>IF(SUMPRODUCT(($A$2:$A384=A384)*($B$2:$B384=B384))&gt;1,0,1)</f>
        <v>1</v>
      </c>
      <c r="I384" s="2">
        <f>COUNTIFS(customer_data[[#All],[customer_name]],customer_data[[#This Row],[customer_name]],customer_data[[#All],[city]],customer_data[[#This Row],[city]])</f>
        <v>7</v>
      </c>
    </row>
    <row r="385" spans="1:9" x14ac:dyDescent="0.25">
      <c r="A385" s="2" t="s">
        <v>38</v>
      </c>
      <c r="B385" s="2" t="s">
        <v>39</v>
      </c>
      <c r="C385" s="2" t="s">
        <v>707</v>
      </c>
      <c r="D385" s="2">
        <v>94003</v>
      </c>
      <c r="E385" s="8">
        <v>33.979999999999997</v>
      </c>
      <c r="F385" s="3">
        <v>42552</v>
      </c>
      <c r="G385" s="2">
        <f>1</f>
        <v>1</v>
      </c>
      <c r="H385" s="26">
        <f>IF(SUMPRODUCT(($A$2:$A385=A385)*($B$2:$B385=B385))&gt;1,0,1)</f>
        <v>0</v>
      </c>
      <c r="I385" s="2">
        <f>COUNTIFS(customer_data[[#All],[customer_name]],customer_data[[#This Row],[customer_name]],customer_data[[#All],[city]],customer_data[[#This Row],[city]])</f>
        <v>7</v>
      </c>
    </row>
    <row r="386" spans="1:9" x14ac:dyDescent="0.25">
      <c r="A386" s="2" t="s">
        <v>38</v>
      </c>
      <c r="B386" s="2" t="s">
        <v>39</v>
      </c>
      <c r="C386" s="2" t="s">
        <v>707</v>
      </c>
      <c r="D386" s="2">
        <v>94003</v>
      </c>
      <c r="E386" s="8">
        <v>33.979999999999997</v>
      </c>
      <c r="F386" s="10">
        <v>42583</v>
      </c>
      <c r="G386" s="2">
        <f>1</f>
        <v>1</v>
      </c>
      <c r="H386" s="26">
        <f>IF(SUMPRODUCT(($A$2:$A386=A386)*($B$2:$B386=B386))&gt;1,0,1)</f>
        <v>0</v>
      </c>
      <c r="I386" s="2">
        <f>COUNTIFS(customer_data[[#All],[customer_name]],customer_data[[#This Row],[customer_name]],customer_data[[#All],[city]],customer_data[[#This Row],[city]])</f>
        <v>7</v>
      </c>
    </row>
    <row r="387" spans="1:9" x14ac:dyDescent="0.25">
      <c r="A387" s="2" t="s">
        <v>38</v>
      </c>
      <c r="B387" s="2" t="s">
        <v>39</v>
      </c>
      <c r="C387" s="2" t="s">
        <v>707</v>
      </c>
      <c r="D387" s="2">
        <v>94003</v>
      </c>
      <c r="E387" s="8">
        <v>33.979999999999997</v>
      </c>
      <c r="F387" s="10">
        <v>42614</v>
      </c>
      <c r="G387" s="2">
        <f>1</f>
        <v>1</v>
      </c>
      <c r="H387" s="26">
        <f>IF(SUMPRODUCT(($A$2:$A387=A387)*($B$2:$B387=B387))&gt;1,0,1)</f>
        <v>0</v>
      </c>
      <c r="I387" s="2">
        <f>COUNTIFS(customer_data[[#All],[customer_name]],customer_data[[#This Row],[customer_name]],customer_data[[#All],[city]],customer_data[[#This Row],[city]])</f>
        <v>7</v>
      </c>
    </row>
    <row r="388" spans="1:9" x14ac:dyDescent="0.25">
      <c r="A388" s="2" t="s">
        <v>38</v>
      </c>
      <c r="B388" s="2" t="s">
        <v>39</v>
      </c>
      <c r="C388" s="2" t="s">
        <v>707</v>
      </c>
      <c r="D388" s="2">
        <v>94003</v>
      </c>
      <c r="E388" s="8">
        <v>33.979999999999997</v>
      </c>
      <c r="F388" s="10">
        <v>42644</v>
      </c>
      <c r="G388" s="2">
        <f>1</f>
        <v>1</v>
      </c>
      <c r="H388" s="26">
        <f>IF(SUMPRODUCT(($A$2:$A388=A388)*($B$2:$B388=B388))&gt;1,0,1)</f>
        <v>0</v>
      </c>
      <c r="I388" s="2">
        <f>COUNTIFS(customer_data[[#All],[customer_name]],customer_data[[#This Row],[customer_name]],customer_data[[#All],[city]],customer_data[[#This Row],[city]])</f>
        <v>7</v>
      </c>
    </row>
    <row r="389" spans="1:9" x14ac:dyDescent="0.25">
      <c r="A389" s="2" t="s">
        <v>38</v>
      </c>
      <c r="B389" s="2" t="s">
        <v>39</v>
      </c>
      <c r="C389" s="2" t="s">
        <v>707</v>
      </c>
      <c r="D389" s="2">
        <v>94003</v>
      </c>
      <c r="E389" s="8">
        <v>33.979999999999997</v>
      </c>
      <c r="F389" s="10">
        <v>42675</v>
      </c>
      <c r="G389" s="2">
        <f>1</f>
        <v>1</v>
      </c>
      <c r="H389" s="26">
        <f>IF(SUMPRODUCT(($A$2:$A389=A389)*($B$2:$B389=B389))&gt;1,0,1)</f>
        <v>0</v>
      </c>
      <c r="I389" s="2">
        <f>COUNTIFS(customer_data[[#All],[customer_name]],customer_data[[#This Row],[customer_name]],customer_data[[#All],[city]],customer_data[[#This Row],[city]])</f>
        <v>7</v>
      </c>
    </row>
    <row r="390" spans="1:9" x14ac:dyDescent="0.25">
      <c r="A390" s="2" t="s">
        <v>38</v>
      </c>
      <c r="B390" s="2" t="s">
        <v>39</v>
      </c>
      <c r="C390" s="2" t="s">
        <v>707</v>
      </c>
      <c r="D390" s="2">
        <v>94003</v>
      </c>
      <c r="E390" s="8">
        <v>27</v>
      </c>
      <c r="F390" s="3">
        <v>42705</v>
      </c>
      <c r="G390" s="2">
        <f>1</f>
        <v>1</v>
      </c>
      <c r="H390" s="26">
        <f>IF(SUMPRODUCT(($A$2:$A390=A390)*($B$2:$B390=B390))&gt;1,0,1)</f>
        <v>0</v>
      </c>
      <c r="I390" s="2">
        <f>COUNTIFS(customer_data[[#All],[customer_name]],customer_data[[#This Row],[customer_name]],customer_data[[#All],[city]],customer_data[[#This Row],[city]])</f>
        <v>7</v>
      </c>
    </row>
    <row r="391" spans="1:9" x14ac:dyDescent="0.25">
      <c r="A391" s="2" t="s">
        <v>264</v>
      </c>
      <c r="B391" s="2" t="s">
        <v>265</v>
      </c>
      <c r="C391" s="2" t="s">
        <v>708</v>
      </c>
      <c r="D391" s="2">
        <v>94005</v>
      </c>
      <c r="E391" s="8">
        <v>5.0999999999999996</v>
      </c>
      <c r="F391" s="3">
        <v>42370</v>
      </c>
      <c r="G391" s="2">
        <f>1</f>
        <v>1</v>
      </c>
      <c r="H391" s="26">
        <f>IF(SUMPRODUCT(($A$2:$A391=A391)*($B$2:$B391=B391))&gt;1,0,1)</f>
        <v>1</v>
      </c>
      <c r="I391" s="2">
        <f>COUNTIFS(customer_data[[#All],[customer_name]],customer_data[[#This Row],[customer_name]],customer_data[[#All],[city]],customer_data[[#This Row],[city]])</f>
        <v>7</v>
      </c>
    </row>
    <row r="392" spans="1:9" x14ac:dyDescent="0.25">
      <c r="A392" s="2" t="s">
        <v>264</v>
      </c>
      <c r="B392" s="2" t="s">
        <v>265</v>
      </c>
      <c r="C392" s="2" t="s">
        <v>708</v>
      </c>
      <c r="D392" s="2">
        <v>94005</v>
      </c>
      <c r="E392" s="8">
        <v>5.0999999999999996</v>
      </c>
      <c r="F392" s="3">
        <v>42401</v>
      </c>
      <c r="G392" s="2">
        <f>1</f>
        <v>1</v>
      </c>
      <c r="H392" s="26">
        <f>IF(SUMPRODUCT(($A$2:$A392=A392)*($B$2:$B392=B392))&gt;1,0,1)</f>
        <v>0</v>
      </c>
      <c r="I392" s="2">
        <f>COUNTIFS(customer_data[[#All],[customer_name]],customer_data[[#This Row],[customer_name]],customer_data[[#All],[city]],customer_data[[#This Row],[city]])</f>
        <v>7</v>
      </c>
    </row>
    <row r="393" spans="1:9" x14ac:dyDescent="0.25">
      <c r="A393" s="2" t="s">
        <v>264</v>
      </c>
      <c r="B393" s="2" t="s">
        <v>265</v>
      </c>
      <c r="C393" s="2" t="s">
        <v>708</v>
      </c>
      <c r="D393" s="2">
        <v>94005</v>
      </c>
      <c r="E393" s="8">
        <v>5.0999999999999996</v>
      </c>
      <c r="F393" s="3">
        <v>42430</v>
      </c>
      <c r="G393" s="2">
        <f>1</f>
        <v>1</v>
      </c>
      <c r="H393" s="26">
        <f>IF(SUMPRODUCT(($A$2:$A393=A393)*($B$2:$B393=B393))&gt;1,0,1)</f>
        <v>0</v>
      </c>
      <c r="I393" s="2">
        <f>COUNTIFS(customer_data[[#All],[customer_name]],customer_data[[#This Row],[customer_name]],customer_data[[#All],[city]],customer_data[[#This Row],[city]])</f>
        <v>7</v>
      </c>
    </row>
    <row r="394" spans="1:9" x14ac:dyDescent="0.25">
      <c r="A394" s="2" t="s">
        <v>264</v>
      </c>
      <c r="B394" s="2" t="s">
        <v>265</v>
      </c>
      <c r="C394" s="2" t="s">
        <v>708</v>
      </c>
      <c r="D394" s="2">
        <v>94005</v>
      </c>
      <c r="E394" s="8">
        <v>5.0999999999999996</v>
      </c>
      <c r="F394" s="3">
        <v>42461</v>
      </c>
      <c r="G394" s="2">
        <f>1</f>
        <v>1</v>
      </c>
      <c r="H394" s="26">
        <f>IF(SUMPRODUCT(($A$2:$A394=A394)*($B$2:$B394=B394))&gt;1,0,1)</f>
        <v>0</v>
      </c>
      <c r="I394" s="2">
        <f>COUNTIFS(customer_data[[#All],[customer_name]],customer_data[[#This Row],[customer_name]],customer_data[[#All],[city]],customer_data[[#This Row],[city]])</f>
        <v>7</v>
      </c>
    </row>
    <row r="395" spans="1:9" x14ac:dyDescent="0.25">
      <c r="A395" s="2" t="s">
        <v>264</v>
      </c>
      <c r="B395" s="2" t="s">
        <v>265</v>
      </c>
      <c r="C395" s="2" t="s">
        <v>708</v>
      </c>
      <c r="D395" s="2">
        <v>94005</v>
      </c>
      <c r="E395" s="8">
        <v>5.0999999999999996</v>
      </c>
      <c r="F395" s="3">
        <v>42491</v>
      </c>
      <c r="G395" s="2">
        <f>1</f>
        <v>1</v>
      </c>
      <c r="H395" s="26">
        <f>IF(SUMPRODUCT(($A$2:$A395=A395)*($B$2:$B395=B395))&gt;1,0,1)</f>
        <v>0</v>
      </c>
      <c r="I395" s="2">
        <f>COUNTIFS(customer_data[[#All],[customer_name]],customer_data[[#This Row],[customer_name]],customer_data[[#All],[city]],customer_data[[#This Row],[city]])</f>
        <v>7</v>
      </c>
    </row>
    <row r="396" spans="1:9" x14ac:dyDescent="0.25">
      <c r="A396" s="2" t="s">
        <v>264</v>
      </c>
      <c r="B396" s="2" t="s">
        <v>265</v>
      </c>
      <c r="C396" s="2" t="s">
        <v>708</v>
      </c>
      <c r="D396" s="2">
        <v>94005</v>
      </c>
      <c r="E396" s="8">
        <v>5.0999999999999996</v>
      </c>
      <c r="F396" s="3">
        <v>42522</v>
      </c>
      <c r="G396" s="2">
        <f>1</f>
        <v>1</v>
      </c>
      <c r="H396" s="26">
        <f>IF(SUMPRODUCT(($A$2:$A396=A396)*($B$2:$B396=B396))&gt;1,0,1)</f>
        <v>0</v>
      </c>
      <c r="I396" s="2">
        <f>COUNTIFS(customer_data[[#All],[customer_name]],customer_data[[#This Row],[customer_name]],customer_data[[#All],[city]],customer_data[[#This Row],[city]])</f>
        <v>7</v>
      </c>
    </row>
    <row r="397" spans="1:9" x14ac:dyDescent="0.25">
      <c r="A397" s="2" t="s">
        <v>264</v>
      </c>
      <c r="B397" s="2" t="s">
        <v>265</v>
      </c>
      <c r="C397" s="2" t="s">
        <v>708</v>
      </c>
      <c r="D397" s="2">
        <v>94005</v>
      </c>
      <c r="E397" s="8">
        <v>5.0999999999999996</v>
      </c>
      <c r="F397" s="3">
        <v>42552</v>
      </c>
      <c r="G397" s="2">
        <f>1</f>
        <v>1</v>
      </c>
      <c r="H397" s="26">
        <f>IF(SUMPRODUCT(($A$2:$A397=A397)*($B$2:$B397=B397))&gt;1,0,1)</f>
        <v>0</v>
      </c>
      <c r="I397" s="2">
        <f>COUNTIFS(customer_data[[#All],[customer_name]],customer_data[[#This Row],[customer_name]],customer_data[[#All],[city]],customer_data[[#This Row],[city]])</f>
        <v>7</v>
      </c>
    </row>
    <row r="398" spans="1:9" x14ac:dyDescent="0.25">
      <c r="A398" s="2" t="s">
        <v>130</v>
      </c>
      <c r="B398" s="2" t="s">
        <v>131</v>
      </c>
      <c r="C398" s="2" t="s">
        <v>708</v>
      </c>
      <c r="D398" s="2">
        <v>94005</v>
      </c>
      <c r="E398" s="8">
        <v>5.0999999999999996</v>
      </c>
      <c r="F398" s="3">
        <v>42370</v>
      </c>
      <c r="G398" s="2">
        <f>1</f>
        <v>1</v>
      </c>
      <c r="H398" s="26">
        <f>IF(SUMPRODUCT(($A$2:$A398=A398)*($B$2:$B398=B398))&gt;1,0,1)</f>
        <v>1</v>
      </c>
      <c r="I398" s="2">
        <f>COUNTIFS(customer_data[[#All],[customer_name]],customer_data[[#This Row],[customer_name]],customer_data[[#All],[city]],customer_data[[#This Row],[city]])</f>
        <v>7</v>
      </c>
    </row>
    <row r="399" spans="1:9" x14ac:dyDescent="0.25">
      <c r="A399" s="2" t="s">
        <v>130</v>
      </c>
      <c r="B399" s="2" t="s">
        <v>131</v>
      </c>
      <c r="C399" s="2" t="s">
        <v>708</v>
      </c>
      <c r="D399" s="2">
        <v>94005</v>
      </c>
      <c r="E399" s="8">
        <v>5.0999999999999996</v>
      </c>
      <c r="F399" s="3">
        <v>42401</v>
      </c>
      <c r="G399" s="2">
        <f>1</f>
        <v>1</v>
      </c>
      <c r="H399" s="26">
        <f>IF(SUMPRODUCT(($A$2:$A399=A399)*($B$2:$B399=B399))&gt;1,0,1)</f>
        <v>0</v>
      </c>
      <c r="I399" s="2">
        <f>COUNTIFS(customer_data[[#All],[customer_name]],customer_data[[#This Row],[customer_name]],customer_data[[#All],[city]],customer_data[[#This Row],[city]])</f>
        <v>7</v>
      </c>
    </row>
    <row r="400" spans="1:9" x14ac:dyDescent="0.25">
      <c r="A400" s="2" t="s">
        <v>130</v>
      </c>
      <c r="B400" s="2" t="s">
        <v>131</v>
      </c>
      <c r="C400" s="2" t="s">
        <v>708</v>
      </c>
      <c r="D400" s="2">
        <v>94005</v>
      </c>
      <c r="E400" s="8">
        <v>5.0999999999999996</v>
      </c>
      <c r="F400" s="3">
        <v>42430</v>
      </c>
      <c r="G400" s="2">
        <f>1</f>
        <v>1</v>
      </c>
      <c r="H400" s="26">
        <f>IF(SUMPRODUCT(($A$2:$A400=A400)*($B$2:$B400=B400))&gt;1,0,1)</f>
        <v>0</v>
      </c>
      <c r="I400" s="2">
        <f>COUNTIFS(customer_data[[#All],[customer_name]],customer_data[[#This Row],[customer_name]],customer_data[[#All],[city]],customer_data[[#This Row],[city]])</f>
        <v>7</v>
      </c>
    </row>
    <row r="401" spans="1:9" x14ac:dyDescent="0.25">
      <c r="A401" s="2" t="s">
        <v>130</v>
      </c>
      <c r="B401" s="2" t="s">
        <v>131</v>
      </c>
      <c r="C401" s="2" t="s">
        <v>708</v>
      </c>
      <c r="D401" s="2">
        <v>94005</v>
      </c>
      <c r="E401" s="8">
        <v>5.0999999999999996</v>
      </c>
      <c r="F401" s="3">
        <v>42461</v>
      </c>
      <c r="G401" s="2">
        <f>1</f>
        <v>1</v>
      </c>
      <c r="H401" s="26">
        <f>IF(SUMPRODUCT(($A$2:$A401=A401)*($B$2:$B401=B401))&gt;1,0,1)</f>
        <v>0</v>
      </c>
      <c r="I401" s="2">
        <f>COUNTIFS(customer_data[[#All],[customer_name]],customer_data[[#This Row],[customer_name]],customer_data[[#All],[city]],customer_data[[#This Row],[city]])</f>
        <v>7</v>
      </c>
    </row>
    <row r="402" spans="1:9" x14ac:dyDescent="0.25">
      <c r="A402" s="2" t="s">
        <v>130</v>
      </c>
      <c r="B402" s="2" t="s">
        <v>131</v>
      </c>
      <c r="C402" s="2" t="s">
        <v>708</v>
      </c>
      <c r="D402" s="2">
        <v>94005</v>
      </c>
      <c r="E402" s="8">
        <v>5.0999999999999996</v>
      </c>
      <c r="F402" s="3">
        <v>42491</v>
      </c>
      <c r="G402" s="2">
        <f>1</f>
        <v>1</v>
      </c>
      <c r="H402" s="26">
        <f>IF(SUMPRODUCT(($A$2:$A402=A402)*($B$2:$B402=B402))&gt;1,0,1)</f>
        <v>0</v>
      </c>
      <c r="I402" s="2">
        <f>COUNTIFS(customer_data[[#All],[customer_name]],customer_data[[#This Row],[customer_name]],customer_data[[#All],[city]],customer_data[[#This Row],[city]])</f>
        <v>7</v>
      </c>
    </row>
    <row r="403" spans="1:9" x14ac:dyDescent="0.25">
      <c r="A403" s="2" t="s">
        <v>130</v>
      </c>
      <c r="B403" s="2" t="s">
        <v>131</v>
      </c>
      <c r="C403" s="2" t="s">
        <v>708</v>
      </c>
      <c r="D403" s="2">
        <v>94005</v>
      </c>
      <c r="E403" s="8">
        <v>5.0999999999999996</v>
      </c>
      <c r="F403" s="3">
        <v>42522</v>
      </c>
      <c r="G403" s="2">
        <f>1</f>
        <v>1</v>
      </c>
      <c r="H403" s="26">
        <f>IF(SUMPRODUCT(($A$2:$A403=A403)*($B$2:$B403=B403))&gt;1,0,1)</f>
        <v>0</v>
      </c>
      <c r="I403" s="2">
        <f>COUNTIFS(customer_data[[#All],[customer_name]],customer_data[[#This Row],[customer_name]],customer_data[[#All],[city]],customer_data[[#This Row],[city]])</f>
        <v>7</v>
      </c>
    </row>
    <row r="404" spans="1:9" x14ac:dyDescent="0.25">
      <c r="A404" s="2" t="s">
        <v>130</v>
      </c>
      <c r="B404" s="2" t="s">
        <v>131</v>
      </c>
      <c r="C404" s="2" t="s">
        <v>708</v>
      </c>
      <c r="D404" s="2">
        <v>94005</v>
      </c>
      <c r="E404" s="8">
        <v>5.0999999999999996</v>
      </c>
      <c r="F404" s="3">
        <v>42552</v>
      </c>
      <c r="G404" s="2">
        <f>1</f>
        <v>1</v>
      </c>
      <c r="H404" s="26">
        <f>IF(SUMPRODUCT(($A$2:$A404=A404)*($B$2:$B404=B404))&gt;1,0,1)</f>
        <v>0</v>
      </c>
      <c r="I404" s="2">
        <f>COUNTIFS(customer_data[[#All],[customer_name]],customer_data[[#This Row],[customer_name]],customer_data[[#All],[city]],customer_data[[#This Row],[city]])</f>
        <v>7</v>
      </c>
    </row>
    <row r="405" spans="1:9" x14ac:dyDescent="0.25">
      <c r="A405" s="2" t="s">
        <v>506</v>
      </c>
      <c r="B405" s="2" t="s">
        <v>507</v>
      </c>
      <c r="C405" s="2" t="s">
        <v>708</v>
      </c>
      <c r="D405" s="2">
        <v>94005</v>
      </c>
      <c r="E405" s="8">
        <v>5.0999999999999996</v>
      </c>
      <c r="F405" s="3">
        <v>42401</v>
      </c>
      <c r="G405" s="2">
        <f>1</f>
        <v>1</v>
      </c>
      <c r="H405" s="26">
        <f>IF(SUMPRODUCT(($A$2:$A405=A405)*($B$2:$B405=B405))&gt;1,0,1)</f>
        <v>1</v>
      </c>
      <c r="I405" s="2">
        <f>COUNTIFS(customer_data[[#All],[customer_name]],customer_data[[#This Row],[customer_name]],customer_data[[#All],[city]],customer_data[[#This Row],[city]])</f>
        <v>6</v>
      </c>
    </row>
    <row r="406" spans="1:9" x14ac:dyDescent="0.25">
      <c r="A406" s="2" t="s">
        <v>506</v>
      </c>
      <c r="B406" s="2" t="s">
        <v>507</v>
      </c>
      <c r="C406" s="2" t="s">
        <v>708</v>
      </c>
      <c r="D406" s="2">
        <v>94005</v>
      </c>
      <c r="E406" s="8">
        <v>5.0999999999999996</v>
      </c>
      <c r="F406" s="3">
        <v>42430</v>
      </c>
      <c r="G406" s="2">
        <f>1</f>
        <v>1</v>
      </c>
      <c r="H406" s="26">
        <f>IF(SUMPRODUCT(($A$2:$A406=A406)*($B$2:$B406=B406))&gt;1,0,1)</f>
        <v>0</v>
      </c>
      <c r="I406" s="2">
        <f>COUNTIFS(customer_data[[#All],[customer_name]],customer_data[[#This Row],[customer_name]],customer_data[[#All],[city]],customer_data[[#This Row],[city]])</f>
        <v>6</v>
      </c>
    </row>
    <row r="407" spans="1:9" x14ac:dyDescent="0.25">
      <c r="A407" s="2" t="s">
        <v>506</v>
      </c>
      <c r="B407" s="2" t="s">
        <v>507</v>
      </c>
      <c r="C407" s="2" t="s">
        <v>708</v>
      </c>
      <c r="D407" s="2">
        <v>94005</v>
      </c>
      <c r="E407" s="8">
        <v>5.0999999999999996</v>
      </c>
      <c r="F407" s="3">
        <v>42461</v>
      </c>
      <c r="G407" s="2">
        <f>1</f>
        <v>1</v>
      </c>
      <c r="H407" s="26">
        <f>IF(SUMPRODUCT(($A$2:$A407=A407)*($B$2:$B407=B407))&gt;1,0,1)</f>
        <v>0</v>
      </c>
      <c r="I407" s="2">
        <f>COUNTIFS(customer_data[[#All],[customer_name]],customer_data[[#This Row],[customer_name]],customer_data[[#All],[city]],customer_data[[#This Row],[city]])</f>
        <v>6</v>
      </c>
    </row>
    <row r="408" spans="1:9" x14ac:dyDescent="0.25">
      <c r="A408" s="2" t="s">
        <v>506</v>
      </c>
      <c r="B408" s="2" t="s">
        <v>507</v>
      </c>
      <c r="C408" s="2" t="s">
        <v>708</v>
      </c>
      <c r="D408" s="2">
        <v>94005</v>
      </c>
      <c r="E408" s="8">
        <v>5.0999999999999996</v>
      </c>
      <c r="F408" s="3">
        <v>42491</v>
      </c>
      <c r="G408" s="2">
        <f>1</f>
        <v>1</v>
      </c>
      <c r="H408" s="26">
        <f>IF(SUMPRODUCT(($A$2:$A408=A408)*($B$2:$B408=B408))&gt;1,0,1)</f>
        <v>0</v>
      </c>
      <c r="I408" s="2">
        <f>COUNTIFS(customer_data[[#All],[customer_name]],customer_data[[#This Row],[customer_name]],customer_data[[#All],[city]],customer_data[[#This Row],[city]])</f>
        <v>6</v>
      </c>
    </row>
    <row r="409" spans="1:9" x14ac:dyDescent="0.25">
      <c r="A409" s="2" t="s">
        <v>506</v>
      </c>
      <c r="B409" s="2" t="s">
        <v>507</v>
      </c>
      <c r="C409" s="2" t="s">
        <v>708</v>
      </c>
      <c r="D409" s="2">
        <v>94005</v>
      </c>
      <c r="E409" s="8">
        <v>5.0999999999999996</v>
      </c>
      <c r="F409" s="3">
        <v>42522</v>
      </c>
      <c r="G409" s="2">
        <f>1</f>
        <v>1</v>
      </c>
      <c r="H409" s="26">
        <f>IF(SUMPRODUCT(($A$2:$A409=A409)*($B$2:$B409=B409))&gt;1,0,1)</f>
        <v>0</v>
      </c>
      <c r="I409" s="2">
        <f>COUNTIFS(customer_data[[#All],[customer_name]],customer_data[[#This Row],[customer_name]],customer_data[[#All],[city]],customer_data[[#This Row],[city]])</f>
        <v>6</v>
      </c>
    </row>
    <row r="410" spans="1:9" x14ac:dyDescent="0.25">
      <c r="A410" s="2" t="s">
        <v>506</v>
      </c>
      <c r="B410" s="2" t="s">
        <v>507</v>
      </c>
      <c r="C410" s="2" t="s">
        <v>708</v>
      </c>
      <c r="D410" s="2">
        <v>94005</v>
      </c>
      <c r="E410" s="8">
        <v>5.0999999999999996</v>
      </c>
      <c r="F410" s="3">
        <v>42552</v>
      </c>
      <c r="G410" s="2">
        <f>1</f>
        <v>1</v>
      </c>
      <c r="H410" s="26">
        <f>IF(SUMPRODUCT(($A$2:$A410=A410)*($B$2:$B410=B410))&gt;1,0,1)</f>
        <v>0</v>
      </c>
      <c r="I410" s="2">
        <f>COUNTIFS(customer_data[[#All],[customer_name]],customer_data[[#This Row],[customer_name]],customer_data[[#All],[city]],customer_data[[#This Row],[city]])</f>
        <v>6</v>
      </c>
    </row>
    <row r="411" spans="1:9" x14ac:dyDescent="0.25">
      <c r="A411" s="2" t="s">
        <v>274</v>
      </c>
      <c r="B411" s="2" t="s">
        <v>275</v>
      </c>
      <c r="C411" s="2" t="s">
        <v>709</v>
      </c>
      <c r="D411" s="2">
        <v>94011</v>
      </c>
      <c r="E411" s="8">
        <v>38.61</v>
      </c>
      <c r="F411" s="3">
        <v>42552</v>
      </c>
      <c r="G411" s="2">
        <f>1</f>
        <v>1</v>
      </c>
      <c r="H411" s="26">
        <f>IF(SUMPRODUCT(($A$2:$A411=A411)*($B$2:$B411=B411))&gt;1,0,1)</f>
        <v>1</v>
      </c>
      <c r="I411" s="2">
        <f>COUNTIFS(customer_data[[#All],[customer_name]],customer_data[[#This Row],[customer_name]],customer_data[[#All],[city]],customer_data[[#This Row],[city]])</f>
        <v>1</v>
      </c>
    </row>
    <row r="412" spans="1:9" x14ac:dyDescent="0.25">
      <c r="A412" s="2" t="s">
        <v>652</v>
      </c>
      <c r="B412" s="2" t="s">
        <v>653</v>
      </c>
      <c r="C412" s="2" t="s">
        <v>709</v>
      </c>
      <c r="D412" s="2">
        <v>94010</v>
      </c>
      <c r="E412" s="8">
        <v>8.5</v>
      </c>
      <c r="F412" s="3">
        <v>42370</v>
      </c>
      <c r="G412" s="2">
        <f>1</f>
        <v>1</v>
      </c>
      <c r="H412" s="26">
        <f>IF(SUMPRODUCT(($A$2:$A412=A412)*($B$2:$B412=B412))&gt;1,0,1)</f>
        <v>1</v>
      </c>
      <c r="I412" s="2">
        <f>COUNTIFS(customer_data[[#All],[customer_name]],customer_data[[#This Row],[customer_name]],customer_data[[#All],[city]],customer_data[[#This Row],[city]])</f>
        <v>7</v>
      </c>
    </row>
    <row r="413" spans="1:9" x14ac:dyDescent="0.25">
      <c r="A413" s="2" t="s">
        <v>652</v>
      </c>
      <c r="B413" s="2" t="s">
        <v>653</v>
      </c>
      <c r="C413" s="2" t="s">
        <v>709</v>
      </c>
      <c r="D413" s="2">
        <v>94010</v>
      </c>
      <c r="E413" s="8">
        <v>8.5</v>
      </c>
      <c r="F413" s="3">
        <v>42401</v>
      </c>
      <c r="G413" s="2">
        <f>1</f>
        <v>1</v>
      </c>
      <c r="H413" s="26">
        <f>IF(SUMPRODUCT(($A$2:$A413=A413)*($B$2:$B413=B413))&gt;1,0,1)</f>
        <v>0</v>
      </c>
      <c r="I413" s="2">
        <f>COUNTIFS(customer_data[[#All],[customer_name]],customer_data[[#This Row],[customer_name]],customer_data[[#All],[city]],customer_data[[#This Row],[city]])</f>
        <v>7</v>
      </c>
    </row>
    <row r="414" spans="1:9" x14ac:dyDescent="0.25">
      <c r="A414" s="2" t="s">
        <v>652</v>
      </c>
      <c r="B414" s="2" t="s">
        <v>653</v>
      </c>
      <c r="C414" s="2" t="s">
        <v>709</v>
      </c>
      <c r="D414" s="2">
        <v>94010</v>
      </c>
      <c r="E414" s="8">
        <v>8.5</v>
      </c>
      <c r="F414" s="3">
        <v>42430</v>
      </c>
      <c r="G414" s="2">
        <f>1</f>
        <v>1</v>
      </c>
      <c r="H414" s="26">
        <f>IF(SUMPRODUCT(($A$2:$A414=A414)*($B$2:$B414=B414))&gt;1,0,1)</f>
        <v>0</v>
      </c>
      <c r="I414" s="2">
        <f>COUNTIFS(customer_data[[#All],[customer_name]],customer_data[[#This Row],[customer_name]],customer_data[[#All],[city]],customer_data[[#This Row],[city]])</f>
        <v>7</v>
      </c>
    </row>
    <row r="415" spans="1:9" x14ac:dyDescent="0.25">
      <c r="A415" s="2" t="s">
        <v>652</v>
      </c>
      <c r="B415" s="2" t="s">
        <v>653</v>
      </c>
      <c r="C415" s="2" t="s">
        <v>709</v>
      </c>
      <c r="D415" s="2">
        <v>94010</v>
      </c>
      <c r="E415" s="8">
        <v>8.5</v>
      </c>
      <c r="F415" s="3">
        <v>42461</v>
      </c>
      <c r="G415" s="2">
        <f>1</f>
        <v>1</v>
      </c>
      <c r="H415" s="26">
        <f>IF(SUMPRODUCT(($A$2:$A415=A415)*($B$2:$B415=B415))&gt;1,0,1)</f>
        <v>0</v>
      </c>
      <c r="I415" s="2">
        <f>COUNTIFS(customer_data[[#All],[customer_name]],customer_data[[#This Row],[customer_name]],customer_data[[#All],[city]],customer_data[[#This Row],[city]])</f>
        <v>7</v>
      </c>
    </row>
    <row r="416" spans="1:9" x14ac:dyDescent="0.25">
      <c r="A416" s="2" t="s">
        <v>652</v>
      </c>
      <c r="B416" s="2" t="s">
        <v>653</v>
      </c>
      <c r="C416" s="2" t="s">
        <v>709</v>
      </c>
      <c r="D416" s="2">
        <v>94010</v>
      </c>
      <c r="E416" s="8">
        <v>8.5</v>
      </c>
      <c r="F416" s="3">
        <v>42491</v>
      </c>
      <c r="G416" s="2">
        <f>1</f>
        <v>1</v>
      </c>
      <c r="H416" s="26">
        <f>IF(SUMPRODUCT(($A$2:$A416=A416)*($B$2:$B416=B416))&gt;1,0,1)</f>
        <v>0</v>
      </c>
      <c r="I416" s="2">
        <f>COUNTIFS(customer_data[[#All],[customer_name]],customer_data[[#This Row],[customer_name]],customer_data[[#All],[city]],customer_data[[#This Row],[city]])</f>
        <v>7</v>
      </c>
    </row>
    <row r="417" spans="1:9" x14ac:dyDescent="0.25">
      <c r="A417" s="2" t="s">
        <v>652</v>
      </c>
      <c r="B417" s="2" t="s">
        <v>653</v>
      </c>
      <c r="C417" s="2" t="s">
        <v>709</v>
      </c>
      <c r="D417" s="2">
        <v>94010</v>
      </c>
      <c r="E417" s="8">
        <v>8.5</v>
      </c>
      <c r="F417" s="3">
        <v>42522</v>
      </c>
      <c r="G417" s="2">
        <f>1</f>
        <v>1</v>
      </c>
      <c r="H417" s="26">
        <f>IF(SUMPRODUCT(($A$2:$A417=A417)*($B$2:$B417=B417))&gt;1,0,1)</f>
        <v>0</v>
      </c>
      <c r="I417" s="2">
        <f>COUNTIFS(customer_data[[#All],[customer_name]],customer_data[[#This Row],[customer_name]],customer_data[[#All],[city]],customer_data[[#This Row],[city]])</f>
        <v>7</v>
      </c>
    </row>
    <row r="418" spans="1:9" x14ac:dyDescent="0.25">
      <c r="A418" s="2" t="s">
        <v>652</v>
      </c>
      <c r="B418" s="2" t="s">
        <v>653</v>
      </c>
      <c r="C418" s="2" t="s">
        <v>709</v>
      </c>
      <c r="D418" s="2">
        <v>94010</v>
      </c>
      <c r="E418" s="8">
        <v>8.5</v>
      </c>
      <c r="F418" s="3">
        <v>42552</v>
      </c>
      <c r="G418" s="2">
        <f>1</f>
        <v>1</v>
      </c>
      <c r="H418" s="26">
        <f>IF(SUMPRODUCT(($A$2:$A418=A418)*($B$2:$B418=B418))&gt;1,0,1)</f>
        <v>0</v>
      </c>
      <c r="I418" s="2">
        <f>COUNTIFS(customer_data[[#All],[customer_name]],customer_data[[#This Row],[customer_name]],customer_data[[#All],[city]],customer_data[[#This Row],[city]])</f>
        <v>7</v>
      </c>
    </row>
    <row r="419" spans="1:9" x14ac:dyDescent="0.25">
      <c r="A419" s="2" t="s">
        <v>114</v>
      </c>
      <c r="B419" s="2" t="s">
        <v>115</v>
      </c>
      <c r="C419" s="2" t="s">
        <v>709</v>
      </c>
      <c r="D419" s="2">
        <v>94010</v>
      </c>
      <c r="E419" s="8">
        <v>42.48</v>
      </c>
      <c r="F419" s="3">
        <v>42552</v>
      </c>
      <c r="G419" s="2">
        <f>1</f>
        <v>1</v>
      </c>
      <c r="H419" s="26">
        <f>IF(SUMPRODUCT(($A$2:$A419=A419)*($B$2:$B419=B419))&gt;1,0,1)</f>
        <v>1</v>
      </c>
      <c r="I419" s="2">
        <f>COUNTIFS(customer_data[[#All],[customer_name]],customer_data[[#This Row],[customer_name]],customer_data[[#All],[city]],customer_data[[#This Row],[city]])</f>
        <v>1</v>
      </c>
    </row>
    <row r="420" spans="1:9" x14ac:dyDescent="0.25">
      <c r="A420" s="2" t="s">
        <v>470</v>
      </c>
      <c r="B420" s="2" t="s">
        <v>471</v>
      </c>
      <c r="C420" s="2" t="s">
        <v>709</v>
      </c>
      <c r="D420" s="2">
        <v>94010</v>
      </c>
      <c r="E420" s="8">
        <v>50.56</v>
      </c>
      <c r="F420" s="3">
        <v>42370</v>
      </c>
      <c r="G420" s="2">
        <f>1</f>
        <v>1</v>
      </c>
      <c r="H420" s="26">
        <f>IF(SUMPRODUCT(($A$2:$A420=A420)*($B$2:$B420=B420))&gt;1,0,1)</f>
        <v>1</v>
      </c>
      <c r="I420" s="2">
        <f>COUNTIFS(customer_data[[#All],[customer_name]],customer_data[[#This Row],[customer_name]],customer_data[[#All],[city]],customer_data[[#This Row],[city]])</f>
        <v>4</v>
      </c>
    </row>
    <row r="421" spans="1:9" x14ac:dyDescent="0.25">
      <c r="A421" s="2" t="s">
        <v>470</v>
      </c>
      <c r="B421" s="2" t="s">
        <v>471</v>
      </c>
      <c r="C421" s="2" t="s">
        <v>709</v>
      </c>
      <c r="D421" s="2">
        <v>94010</v>
      </c>
      <c r="E421" s="8">
        <v>50.56</v>
      </c>
      <c r="F421" s="3">
        <v>42401</v>
      </c>
      <c r="G421" s="2">
        <f>1</f>
        <v>1</v>
      </c>
      <c r="H421" s="26">
        <f>IF(SUMPRODUCT(($A$2:$A421=A421)*($B$2:$B421=B421))&gt;1,0,1)</f>
        <v>0</v>
      </c>
      <c r="I421" s="2">
        <f>COUNTIFS(customer_data[[#All],[customer_name]],customer_data[[#This Row],[customer_name]],customer_data[[#All],[city]],customer_data[[#This Row],[city]])</f>
        <v>4</v>
      </c>
    </row>
    <row r="422" spans="1:9" x14ac:dyDescent="0.25">
      <c r="A422" s="2" t="s">
        <v>470</v>
      </c>
      <c r="B422" s="2" t="s">
        <v>471</v>
      </c>
      <c r="C422" s="2" t="s">
        <v>709</v>
      </c>
      <c r="D422" s="2">
        <v>94010</v>
      </c>
      <c r="E422" s="8">
        <v>50.56</v>
      </c>
      <c r="F422" s="3">
        <v>42430</v>
      </c>
      <c r="G422" s="2">
        <f>1</f>
        <v>1</v>
      </c>
      <c r="H422" s="26">
        <f>IF(SUMPRODUCT(($A$2:$A422=A422)*($B$2:$B422=B422))&gt;1,0,1)</f>
        <v>0</v>
      </c>
      <c r="I422" s="2">
        <f>COUNTIFS(customer_data[[#All],[customer_name]],customer_data[[#This Row],[customer_name]],customer_data[[#All],[city]],customer_data[[#This Row],[city]])</f>
        <v>4</v>
      </c>
    </row>
    <row r="423" spans="1:9" x14ac:dyDescent="0.25">
      <c r="A423" s="2" t="s">
        <v>470</v>
      </c>
      <c r="B423" s="2" t="s">
        <v>471</v>
      </c>
      <c r="C423" s="2" t="s">
        <v>709</v>
      </c>
      <c r="D423" s="2">
        <v>94010</v>
      </c>
      <c r="E423" s="8">
        <v>50.56</v>
      </c>
      <c r="F423" s="3">
        <v>42461</v>
      </c>
      <c r="G423" s="2">
        <f>1</f>
        <v>1</v>
      </c>
      <c r="H423" s="26">
        <f>IF(SUMPRODUCT(($A$2:$A423=A423)*($B$2:$B423=B423))&gt;1,0,1)</f>
        <v>0</v>
      </c>
      <c r="I423" s="2">
        <f>COUNTIFS(customer_data[[#All],[customer_name]],customer_data[[#This Row],[customer_name]],customer_data[[#All],[city]],customer_data[[#This Row],[city]])</f>
        <v>4</v>
      </c>
    </row>
    <row r="424" spans="1:9" x14ac:dyDescent="0.25">
      <c r="A424" s="2" t="s">
        <v>434</v>
      </c>
      <c r="B424" s="2" t="s">
        <v>435</v>
      </c>
      <c r="C424" s="2" t="s">
        <v>709</v>
      </c>
      <c r="D424" s="2">
        <v>94011</v>
      </c>
      <c r="E424" s="8">
        <v>49.13</v>
      </c>
      <c r="F424" s="3">
        <v>42522</v>
      </c>
      <c r="G424" s="2">
        <f>1</f>
        <v>1</v>
      </c>
      <c r="H424" s="26">
        <f>IF(SUMPRODUCT(($A$2:$A424=A424)*($B$2:$B424=B424))&gt;1,0,1)</f>
        <v>1</v>
      </c>
      <c r="I424" s="2">
        <f>COUNTIFS(customer_data[[#All],[customer_name]],customer_data[[#This Row],[customer_name]],customer_data[[#All],[city]],customer_data[[#This Row],[city]])</f>
        <v>2</v>
      </c>
    </row>
    <row r="425" spans="1:9" x14ac:dyDescent="0.25">
      <c r="A425" s="2" t="s">
        <v>434</v>
      </c>
      <c r="B425" s="2" t="s">
        <v>435</v>
      </c>
      <c r="C425" s="2" t="s">
        <v>709</v>
      </c>
      <c r="D425" s="2">
        <v>94011</v>
      </c>
      <c r="E425" s="8">
        <v>49.13</v>
      </c>
      <c r="F425" s="3">
        <v>42552</v>
      </c>
      <c r="G425" s="2">
        <f>1</f>
        <v>1</v>
      </c>
      <c r="H425" s="26">
        <f>IF(SUMPRODUCT(($A$2:$A425=A425)*($B$2:$B425=B425))&gt;1,0,1)</f>
        <v>0</v>
      </c>
      <c r="I425" s="2">
        <f>COUNTIFS(customer_data[[#All],[customer_name]],customer_data[[#This Row],[customer_name]],customer_data[[#All],[city]],customer_data[[#This Row],[city]])</f>
        <v>2</v>
      </c>
    </row>
    <row r="426" spans="1:9" x14ac:dyDescent="0.25">
      <c r="A426" s="2" t="s">
        <v>186</v>
      </c>
      <c r="B426" s="2" t="s">
        <v>187</v>
      </c>
      <c r="C426" s="2" t="s">
        <v>709</v>
      </c>
      <c r="D426" s="2">
        <v>94010</v>
      </c>
      <c r="E426" s="8">
        <v>33.979999999999997</v>
      </c>
      <c r="F426" s="3">
        <v>42461</v>
      </c>
      <c r="G426" s="2">
        <f>1</f>
        <v>1</v>
      </c>
      <c r="H426" s="26">
        <f>IF(SUMPRODUCT(($A$2:$A426=A426)*($B$2:$B426=B426))&gt;1,0,1)</f>
        <v>1</v>
      </c>
      <c r="I426" s="2">
        <f>COUNTIFS(customer_data[[#All],[customer_name]],customer_data[[#This Row],[customer_name]],customer_data[[#All],[city]],customer_data[[#This Row],[city]])</f>
        <v>4</v>
      </c>
    </row>
    <row r="427" spans="1:9" x14ac:dyDescent="0.25">
      <c r="A427" s="2" t="s">
        <v>186</v>
      </c>
      <c r="B427" s="2" t="s">
        <v>187</v>
      </c>
      <c r="C427" s="2" t="s">
        <v>709</v>
      </c>
      <c r="D427" s="2">
        <v>94010</v>
      </c>
      <c r="E427" s="8">
        <v>33.979999999999997</v>
      </c>
      <c r="F427" s="3">
        <v>42491</v>
      </c>
      <c r="G427" s="2">
        <f>1</f>
        <v>1</v>
      </c>
      <c r="H427" s="26">
        <f>IF(SUMPRODUCT(($A$2:$A427=A427)*($B$2:$B427=B427))&gt;1,0,1)</f>
        <v>0</v>
      </c>
      <c r="I427" s="2">
        <f>COUNTIFS(customer_data[[#All],[customer_name]],customer_data[[#This Row],[customer_name]],customer_data[[#All],[city]],customer_data[[#This Row],[city]])</f>
        <v>4</v>
      </c>
    </row>
    <row r="428" spans="1:9" x14ac:dyDescent="0.25">
      <c r="A428" s="2" t="s">
        <v>186</v>
      </c>
      <c r="B428" s="2" t="s">
        <v>187</v>
      </c>
      <c r="C428" s="2" t="s">
        <v>709</v>
      </c>
      <c r="D428" s="2">
        <v>94010</v>
      </c>
      <c r="E428" s="8">
        <v>33.979999999999997</v>
      </c>
      <c r="F428" s="3">
        <v>42522</v>
      </c>
      <c r="G428" s="2">
        <f>1</f>
        <v>1</v>
      </c>
      <c r="H428" s="26">
        <f>IF(SUMPRODUCT(($A$2:$A428=A428)*($B$2:$B428=B428))&gt;1,0,1)</f>
        <v>0</v>
      </c>
      <c r="I428" s="2">
        <f>COUNTIFS(customer_data[[#All],[customer_name]],customer_data[[#This Row],[customer_name]],customer_data[[#All],[city]],customer_data[[#This Row],[city]])</f>
        <v>4</v>
      </c>
    </row>
    <row r="429" spans="1:9" x14ac:dyDescent="0.25">
      <c r="A429" s="2" t="s">
        <v>186</v>
      </c>
      <c r="B429" s="2" t="s">
        <v>187</v>
      </c>
      <c r="C429" s="2" t="s">
        <v>709</v>
      </c>
      <c r="D429" s="2">
        <v>94010</v>
      </c>
      <c r="E429" s="8">
        <v>33.979999999999997</v>
      </c>
      <c r="F429" s="3">
        <v>42552</v>
      </c>
      <c r="G429" s="2">
        <f>1</f>
        <v>1</v>
      </c>
      <c r="H429" s="26">
        <f>IF(SUMPRODUCT(($A$2:$A429=A429)*($B$2:$B429=B429))&gt;1,0,1)</f>
        <v>0</v>
      </c>
      <c r="I429" s="2">
        <f>COUNTIFS(customer_data[[#All],[customer_name]],customer_data[[#This Row],[customer_name]],customer_data[[#All],[city]],customer_data[[#This Row],[city]])</f>
        <v>4</v>
      </c>
    </row>
    <row r="430" spans="1:9" x14ac:dyDescent="0.25">
      <c r="A430" s="2" t="s">
        <v>108</v>
      </c>
      <c r="B430" s="2" t="s">
        <v>109</v>
      </c>
      <c r="C430" s="2" t="s">
        <v>709</v>
      </c>
      <c r="D430" s="2">
        <v>94010</v>
      </c>
      <c r="E430" s="8">
        <v>59.45</v>
      </c>
      <c r="F430" s="3">
        <v>42552</v>
      </c>
      <c r="G430" s="2">
        <f>1</f>
        <v>1</v>
      </c>
      <c r="H430" s="26">
        <f>IF(SUMPRODUCT(($A$2:$A430=A430)*($B$2:$B430=B430))&gt;1,0,1)</f>
        <v>1</v>
      </c>
      <c r="I430" s="2">
        <f>COUNTIFS(customer_data[[#All],[customer_name]],customer_data[[#This Row],[customer_name]],customer_data[[#All],[city]],customer_data[[#This Row],[city]])</f>
        <v>1</v>
      </c>
    </row>
    <row r="431" spans="1:9" x14ac:dyDescent="0.25">
      <c r="A431" s="2" t="s">
        <v>632</v>
      </c>
      <c r="B431" s="2" t="s">
        <v>633</v>
      </c>
      <c r="C431" s="2" t="s">
        <v>709</v>
      </c>
      <c r="D431" s="2">
        <v>94011</v>
      </c>
      <c r="E431" s="8">
        <v>8.5</v>
      </c>
      <c r="F431" s="3">
        <v>42522</v>
      </c>
      <c r="G431" s="2">
        <f>1</f>
        <v>1</v>
      </c>
      <c r="H431" s="26">
        <f>IF(SUMPRODUCT(($A$2:$A431=A431)*($B$2:$B431=B431))&gt;1,0,1)</f>
        <v>1</v>
      </c>
      <c r="I431" s="2">
        <f>COUNTIFS(customer_data[[#All],[customer_name]],customer_data[[#This Row],[customer_name]],customer_data[[#All],[city]],customer_data[[#This Row],[city]])</f>
        <v>2</v>
      </c>
    </row>
    <row r="432" spans="1:9" x14ac:dyDescent="0.25">
      <c r="A432" s="2" t="s">
        <v>632</v>
      </c>
      <c r="B432" s="2" t="s">
        <v>633</v>
      </c>
      <c r="C432" s="2" t="s">
        <v>709</v>
      </c>
      <c r="D432" s="2">
        <v>94011</v>
      </c>
      <c r="E432" s="8">
        <v>8.5</v>
      </c>
      <c r="F432" s="3">
        <v>42552</v>
      </c>
      <c r="G432" s="2">
        <f>1</f>
        <v>1</v>
      </c>
      <c r="H432" s="26">
        <f>IF(SUMPRODUCT(($A$2:$A432=A432)*($B$2:$B432=B432))&gt;1,0,1)</f>
        <v>0</v>
      </c>
      <c r="I432" s="2">
        <f>COUNTIFS(customer_data[[#All],[customer_name]],customer_data[[#This Row],[customer_name]],customer_data[[#All],[city]],customer_data[[#This Row],[city]])</f>
        <v>2</v>
      </c>
    </row>
    <row r="433" spans="1:9" x14ac:dyDescent="0.25">
      <c r="A433" s="2" t="s">
        <v>628</v>
      </c>
      <c r="B433" s="2" t="s">
        <v>629</v>
      </c>
      <c r="C433" s="2" t="s">
        <v>709</v>
      </c>
      <c r="D433" s="2">
        <v>94010</v>
      </c>
      <c r="E433" s="8">
        <v>72.23</v>
      </c>
      <c r="F433" s="3">
        <v>42522</v>
      </c>
      <c r="G433" s="2">
        <f>1</f>
        <v>1</v>
      </c>
      <c r="H433" s="26">
        <f>IF(SUMPRODUCT(($A$2:$A433=A433)*($B$2:$B433=B433))&gt;1,0,1)</f>
        <v>1</v>
      </c>
      <c r="I433" s="2">
        <f>COUNTIFS(customer_data[[#All],[customer_name]],customer_data[[#This Row],[customer_name]],customer_data[[#All],[city]],customer_data[[#This Row],[city]])</f>
        <v>2</v>
      </c>
    </row>
    <row r="434" spans="1:9" x14ac:dyDescent="0.25">
      <c r="A434" s="2" t="s">
        <v>628</v>
      </c>
      <c r="B434" s="2" t="s">
        <v>629</v>
      </c>
      <c r="C434" s="2" t="s">
        <v>709</v>
      </c>
      <c r="D434" s="2">
        <v>94010</v>
      </c>
      <c r="E434" s="8">
        <v>72.23</v>
      </c>
      <c r="F434" s="3">
        <v>42552</v>
      </c>
      <c r="G434" s="2">
        <f>1</f>
        <v>1</v>
      </c>
      <c r="H434" s="26">
        <f>IF(SUMPRODUCT(($A$2:$A434=A434)*($B$2:$B434=B434))&gt;1,0,1)</f>
        <v>0</v>
      </c>
      <c r="I434" s="2">
        <f>COUNTIFS(customer_data[[#All],[customer_name]],customer_data[[#This Row],[customer_name]],customer_data[[#All],[city]],customer_data[[#This Row],[city]])</f>
        <v>2</v>
      </c>
    </row>
    <row r="435" spans="1:9" x14ac:dyDescent="0.25">
      <c r="A435" s="2" t="s">
        <v>88</v>
      </c>
      <c r="B435" s="2" t="s">
        <v>89</v>
      </c>
      <c r="C435" s="2" t="s">
        <v>709</v>
      </c>
      <c r="D435" s="2">
        <v>94010</v>
      </c>
      <c r="E435" s="8">
        <v>25.47</v>
      </c>
      <c r="F435" s="3">
        <v>42552</v>
      </c>
      <c r="G435" s="2">
        <f>1</f>
        <v>1</v>
      </c>
      <c r="H435" s="26">
        <f>IF(SUMPRODUCT(($A$2:$A435=A435)*($B$2:$B435=B435))&gt;1,0,1)</f>
        <v>1</v>
      </c>
      <c r="I435" s="2">
        <f>COUNTIFS(customer_data[[#All],[customer_name]],customer_data[[#This Row],[customer_name]],customer_data[[#All],[city]],customer_data[[#This Row],[city]])</f>
        <v>1</v>
      </c>
    </row>
    <row r="436" spans="1:9" x14ac:dyDescent="0.25">
      <c r="A436" s="2" t="s">
        <v>240</v>
      </c>
      <c r="B436" s="2" t="s">
        <v>241</v>
      </c>
      <c r="C436" s="2" t="s">
        <v>709</v>
      </c>
      <c r="D436" s="2">
        <v>94011</v>
      </c>
      <c r="E436" s="8">
        <v>67.95</v>
      </c>
      <c r="F436" s="3">
        <v>42522</v>
      </c>
      <c r="G436" s="2">
        <f>1</f>
        <v>1</v>
      </c>
      <c r="H436" s="26">
        <f>IF(SUMPRODUCT(($A$2:$A436=A436)*($B$2:$B436=B436))&gt;1,0,1)</f>
        <v>1</v>
      </c>
      <c r="I436" s="2">
        <f>COUNTIFS(customer_data[[#All],[customer_name]],customer_data[[#This Row],[customer_name]],customer_data[[#All],[city]],customer_data[[#This Row],[city]])</f>
        <v>2</v>
      </c>
    </row>
    <row r="437" spans="1:9" x14ac:dyDescent="0.25">
      <c r="A437" s="2" t="s">
        <v>240</v>
      </c>
      <c r="B437" s="2" t="s">
        <v>241</v>
      </c>
      <c r="C437" s="2" t="s">
        <v>709</v>
      </c>
      <c r="D437" s="2">
        <v>94011</v>
      </c>
      <c r="E437" s="8">
        <v>67.95</v>
      </c>
      <c r="F437" s="3">
        <v>42552</v>
      </c>
      <c r="G437" s="2">
        <f>1</f>
        <v>1</v>
      </c>
      <c r="H437" s="26">
        <f>IF(SUMPRODUCT(($A$2:$A437=A437)*($B$2:$B437=B437))&gt;1,0,1)</f>
        <v>0</v>
      </c>
      <c r="I437" s="2">
        <f>COUNTIFS(customer_data[[#All],[customer_name]],customer_data[[#This Row],[customer_name]],customer_data[[#All],[city]],customer_data[[#This Row],[city]])</f>
        <v>2</v>
      </c>
    </row>
    <row r="438" spans="1:9" x14ac:dyDescent="0.25">
      <c r="A438" s="2" t="s">
        <v>558</v>
      </c>
      <c r="B438" s="2" t="s">
        <v>559</v>
      </c>
      <c r="C438" s="2" t="s">
        <v>709</v>
      </c>
      <c r="D438" s="2">
        <v>94010</v>
      </c>
      <c r="E438" s="8">
        <v>59.45</v>
      </c>
      <c r="F438" s="3">
        <v>42461</v>
      </c>
      <c r="G438" s="2">
        <f>1</f>
        <v>1</v>
      </c>
      <c r="H438" s="26">
        <f>IF(SUMPRODUCT(($A$2:$A438=A438)*($B$2:$B438=B438))&gt;1,0,1)</f>
        <v>1</v>
      </c>
      <c r="I438" s="2">
        <f>COUNTIFS(customer_data[[#All],[customer_name]],customer_data[[#This Row],[customer_name]],customer_data[[#All],[city]],customer_data[[#This Row],[city]])</f>
        <v>4</v>
      </c>
    </row>
    <row r="439" spans="1:9" x14ac:dyDescent="0.25">
      <c r="A439" s="2" t="s">
        <v>558</v>
      </c>
      <c r="B439" s="2" t="s">
        <v>559</v>
      </c>
      <c r="C439" s="2" t="s">
        <v>709</v>
      </c>
      <c r="D439" s="2">
        <v>94010</v>
      </c>
      <c r="E439" s="8">
        <v>59.45</v>
      </c>
      <c r="F439" s="3">
        <v>42491</v>
      </c>
      <c r="G439" s="2">
        <f>1</f>
        <v>1</v>
      </c>
      <c r="H439" s="26">
        <f>IF(SUMPRODUCT(($A$2:$A439=A439)*($B$2:$B439=B439))&gt;1,0,1)</f>
        <v>0</v>
      </c>
      <c r="I439" s="2">
        <f>COUNTIFS(customer_data[[#All],[customer_name]],customer_data[[#This Row],[customer_name]],customer_data[[#All],[city]],customer_data[[#This Row],[city]])</f>
        <v>4</v>
      </c>
    </row>
    <row r="440" spans="1:9" x14ac:dyDescent="0.25">
      <c r="A440" s="2" t="s">
        <v>558</v>
      </c>
      <c r="B440" s="2" t="s">
        <v>559</v>
      </c>
      <c r="C440" s="2" t="s">
        <v>709</v>
      </c>
      <c r="D440" s="2">
        <v>94010</v>
      </c>
      <c r="E440" s="8">
        <v>59.45</v>
      </c>
      <c r="F440" s="3">
        <v>42522</v>
      </c>
      <c r="G440" s="2">
        <f>1</f>
        <v>1</v>
      </c>
      <c r="H440" s="26">
        <f>IF(SUMPRODUCT(($A$2:$A440=A440)*($B$2:$B440=B440))&gt;1,0,1)</f>
        <v>0</v>
      </c>
      <c r="I440" s="2">
        <f>COUNTIFS(customer_data[[#All],[customer_name]],customer_data[[#This Row],[customer_name]],customer_data[[#All],[city]],customer_data[[#This Row],[city]])</f>
        <v>4</v>
      </c>
    </row>
    <row r="441" spans="1:9" x14ac:dyDescent="0.25">
      <c r="A441" s="2" t="s">
        <v>558</v>
      </c>
      <c r="B441" s="2" t="s">
        <v>559</v>
      </c>
      <c r="C441" s="2" t="s">
        <v>709</v>
      </c>
      <c r="D441" s="2">
        <v>94010</v>
      </c>
      <c r="E441" s="8">
        <v>59.45</v>
      </c>
      <c r="F441" s="3">
        <v>42552</v>
      </c>
      <c r="G441" s="2">
        <f>1</f>
        <v>1</v>
      </c>
      <c r="H441" s="26">
        <f>IF(SUMPRODUCT(($A$2:$A441=A441)*($B$2:$B441=B441))&gt;1,0,1)</f>
        <v>0</v>
      </c>
      <c r="I441" s="2">
        <f>COUNTIFS(customer_data[[#All],[customer_name]],customer_data[[#This Row],[customer_name]],customer_data[[#All],[city]],customer_data[[#This Row],[city]])</f>
        <v>4</v>
      </c>
    </row>
    <row r="442" spans="1:9" x14ac:dyDescent="0.25">
      <c r="A442" s="2" t="s">
        <v>230</v>
      </c>
      <c r="B442" s="2" t="s">
        <v>231</v>
      </c>
      <c r="C442" s="2" t="s">
        <v>709</v>
      </c>
      <c r="D442" s="2">
        <v>94011</v>
      </c>
      <c r="E442" s="8">
        <v>36.82</v>
      </c>
      <c r="F442" s="3">
        <v>42522</v>
      </c>
      <c r="G442" s="2">
        <f>1</f>
        <v>1</v>
      </c>
      <c r="H442" s="26">
        <f>IF(SUMPRODUCT(($A$2:$A442=A442)*($B$2:$B442=B442))&gt;1,0,1)</f>
        <v>1</v>
      </c>
      <c r="I442" s="2">
        <f>COUNTIFS(customer_data[[#All],[customer_name]],customer_data[[#This Row],[customer_name]],customer_data[[#All],[city]],customer_data[[#This Row],[city]])</f>
        <v>2</v>
      </c>
    </row>
    <row r="443" spans="1:9" x14ac:dyDescent="0.25">
      <c r="A443" s="2" t="s">
        <v>230</v>
      </c>
      <c r="B443" s="2" t="s">
        <v>231</v>
      </c>
      <c r="C443" s="2" t="s">
        <v>709</v>
      </c>
      <c r="D443" s="2">
        <v>94011</v>
      </c>
      <c r="E443" s="8">
        <v>36.82</v>
      </c>
      <c r="F443" s="3">
        <v>42552</v>
      </c>
      <c r="G443" s="2">
        <f>1</f>
        <v>1</v>
      </c>
      <c r="H443" s="26">
        <f>IF(SUMPRODUCT(($A$2:$A443=A443)*($B$2:$B443=B443))&gt;1,0,1)</f>
        <v>0</v>
      </c>
      <c r="I443" s="2">
        <f>COUNTIFS(customer_data[[#All],[customer_name]],customer_data[[#This Row],[customer_name]],customer_data[[#All],[city]],customer_data[[#This Row],[city]])</f>
        <v>2</v>
      </c>
    </row>
    <row r="444" spans="1:9" x14ac:dyDescent="0.25">
      <c r="A444" s="2" t="s">
        <v>556</v>
      </c>
      <c r="B444" s="2" t="s">
        <v>557</v>
      </c>
      <c r="C444" s="2" t="s">
        <v>709</v>
      </c>
      <c r="D444" s="2">
        <v>94010</v>
      </c>
      <c r="E444" s="8">
        <v>59.45</v>
      </c>
      <c r="F444" s="3">
        <v>42552</v>
      </c>
      <c r="G444" s="2">
        <f>1</f>
        <v>1</v>
      </c>
      <c r="H444" s="26">
        <f>IF(SUMPRODUCT(($A$2:$A444=A444)*($B$2:$B444=B444))&gt;1,0,1)</f>
        <v>1</v>
      </c>
      <c r="I444" s="2">
        <f>COUNTIFS(customer_data[[#All],[customer_name]],customer_data[[#This Row],[customer_name]],customer_data[[#All],[city]],customer_data[[#This Row],[city]])</f>
        <v>1</v>
      </c>
    </row>
    <row r="445" spans="1:9" x14ac:dyDescent="0.25">
      <c r="A445" s="2" t="s">
        <v>144</v>
      </c>
      <c r="B445" s="2" t="s">
        <v>145</v>
      </c>
      <c r="C445" s="2" t="s">
        <v>709</v>
      </c>
      <c r="D445" s="2">
        <v>94011</v>
      </c>
      <c r="E445" s="8">
        <v>56.66</v>
      </c>
      <c r="F445" s="3">
        <v>42522</v>
      </c>
      <c r="G445" s="2">
        <f>1</f>
        <v>1</v>
      </c>
      <c r="H445" s="26">
        <f>IF(SUMPRODUCT(($A$2:$A445=A445)*($B$2:$B445=B445))&gt;1,0,1)</f>
        <v>1</v>
      </c>
      <c r="I445" s="2">
        <f>COUNTIFS(customer_data[[#All],[customer_name]],customer_data[[#This Row],[customer_name]],customer_data[[#All],[city]],customer_data[[#This Row],[city]])</f>
        <v>2</v>
      </c>
    </row>
    <row r="446" spans="1:9" x14ac:dyDescent="0.25">
      <c r="A446" s="2" t="s">
        <v>144</v>
      </c>
      <c r="B446" s="2" t="s">
        <v>145</v>
      </c>
      <c r="C446" s="2" t="s">
        <v>709</v>
      </c>
      <c r="D446" s="2">
        <v>94011</v>
      </c>
      <c r="E446" s="8">
        <v>56.66</v>
      </c>
      <c r="F446" s="3">
        <v>42552</v>
      </c>
      <c r="G446" s="2">
        <f>1</f>
        <v>1</v>
      </c>
      <c r="H446" s="26">
        <f>IF(SUMPRODUCT(($A$2:$A446=A446)*($B$2:$B446=B446))&gt;1,0,1)</f>
        <v>0</v>
      </c>
      <c r="I446" s="2">
        <f>COUNTIFS(customer_data[[#All],[customer_name]],customer_data[[#This Row],[customer_name]],customer_data[[#All],[city]],customer_data[[#This Row],[city]])</f>
        <v>2</v>
      </c>
    </row>
    <row r="447" spans="1:9" x14ac:dyDescent="0.25">
      <c r="A447" s="2" t="s">
        <v>362</v>
      </c>
      <c r="B447" s="2" t="s">
        <v>363</v>
      </c>
      <c r="C447" s="2" t="s">
        <v>709</v>
      </c>
      <c r="D447" s="2">
        <v>94010</v>
      </c>
      <c r="E447" s="8">
        <v>42.48</v>
      </c>
      <c r="F447" s="3">
        <v>42401</v>
      </c>
      <c r="G447" s="2">
        <f>1</f>
        <v>1</v>
      </c>
      <c r="H447" s="26">
        <f>IF(SUMPRODUCT(($A$2:$A447=A447)*($B$2:$B447=B447))&gt;1,0,1)</f>
        <v>1</v>
      </c>
      <c r="I447" s="2">
        <f>COUNTIFS(customer_data[[#All],[customer_name]],customer_data[[#This Row],[customer_name]],customer_data[[#All],[city]],customer_data[[#This Row],[city]])</f>
        <v>6</v>
      </c>
    </row>
    <row r="448" spans="1:9" x14ac:dyDescent="0.25">
      <c r="A448" s="2" t="s">
        <v>362</v>
      </c>
      <c r="B448" s="2" t="s">
        <v>363</v>
      </c>
      <c r="C448" s="2" t="s">
        <v>709</v>
      </c>
      <c r="D448" s="2">
        <v>94010</v>
      </c>
      <c r="E448" s="8">
        <v>42.48</v>
      </c>
      <c r="F448" s="3">
        <v>42430</v>
      </c>
      <c r="G448" s="2">
        <f>1</f>
        <v>1</v>
      </c>
      <c r="H448" s="26">
        <f>IF(SUMPRODUCT(($A$2:$A448=A448)*($B$2:$B448=B448))&gt;1,0,1)</f>
        <v>0</v>
      </c>
      <c r="I448" s="2">
        <f>COUNTIFS(customer_data[[#All],[customer_name]],customer_data[[#This Row],[customer_name]],customer_data[[#All],[city]],customer_data[[#This Row],[city]])</f>
        <v>6</v>
      </c>
    </row>
    <row r="449" spans="1:9" x14ac:dyDescent="0.25">
      <c r="A449" s="2" t="s">
        <v>362</v>
      </c>
      <c r="B449" s="2" t="s">
        <v>363</v>
      </c>
      <c r="C449" s="2" t="s">
        <v>709</v>
      </c>
      <c r="D449" s="2">
        <v>94010</v>
      </c>
      <c r="E449" s="8">
        <v>42.48</v>
      </c>
      <c r="F449" s="3">
        <v>42461</v>
      </c>
      <c r="G449" s="2">
        <f>1</f>
        <v>1</v>
      </c>
      <c r="H449" s="26">
        <f>IF(SUMPRODUCT(($A$2:$A449=A449)*($B$2:$B449=B449))&gt;1,0,1)</f>
        <v>0</v>
      </c>
      <c r="I449" s="2">
        <f>COUNTIFS(customer_data[[#All],[customer_name]],customer_data[[#This Row],[customer_name]],customer_data[[#All],[city]],customer_data[[#This Row],[city]])</f>
        <v>6</v>
      </c>
    </row>
    <row r="450" spans="1:9" x14ac:dyDescent="0.25">
      <c r="A450" s="2" t="s">
        <v>362</v>
      </c>
      <c r="B450" s="2" t="s">
        <v>363</v>
      </c>
      <c r="C450" s="2" t="s">
        <v>709</v>
      </c>
      <c r="D450" s="2">
        <v>94010</v>
      </c>
      <c r="E450" s="8">
        <v>42.48</v>
      </c>
      <c r="F450" s="3">
        <v>42491</v>
      </c>
      <c r="G450" s="2">
        <f>1</f>
        <v>1</v>
      </c>
      <c r="H450" s="26">
        <f>IF(SUMPRODUCT(($A$2:$A450=A450)*($B$2:$B450=B450))&gt;1,0,1)</f>
        <v>0</v>
      </c>
      <c r="I450" s="2">
        <f>COUNTIFS(customer_data[[#All],[customer_name]],customer_data[[#This Row],[customer_name]],customer_data[[#All],[city]],customer_data[[#This Row],[city]])</f>
        <v>6</v>
      </c>
    </row>
    <row r="451" spans="1:9" x14ac:dyDescent="0.25">
      <c r="A451" s="2" t="s">
        <v>362</v>
      </c>
      <c r="B451" s="2" t="s">
        <v>363</v>
      </c>
      <c r="C451" s="2" t="s">
        <v>709</v>
      </c>
      <c r="D451" s="2">
        <v>94010</v>
      </c>
      <c r="E451" s="8">
        <v>42.48</v>
      </c>
      <c r="F451" s="3">
        <v>42522</v>
      </c>
      <c r="G451" s="2">
        <f>1</f>
        <v>1</v>
      </c>
      <c r="H451" s="26">
        <f>IF(SUMPRODUCT(($A$2:$A451=A451)*($B$2:$B451=B451))&gt;1,0,1)</f>
        <v>0</v>
      </c>
      <c r="I451" s="2">
        <f>COUNTIFS(customer_data[[#All],[customer_name]],customer_data[[#This Row],[customer_name]],customer_data[[#All],[city]],customer_data[[#This Row],[city]])</f>
        <v>6</v>
      </c>
    </row>
    <row r="452" spans="1:9" x14ac:dyDescent="0.25">
      <c r="A452" s="2" t="s">
        <v>362</v>
      </c>
      <c r="B452" s="2" t="s">
        <v>363</v>
      </c>
      <c r="C452" s="2" t="s">
        <v>709</v>
      </c>
      <c r="D452" s="2">
        <v>94010</v>
      </c>
      <c r="E452" s="8">
        <v>42.48</v>
      </c>
      <c r="F452" s="3">
        <v>42552</v>
      </c>
      <c r="G452" s="2">
        <f>1</f>
        <v>1</v>
      </c>
      <c r="H452" s="26">
        <f>IF(SUMPRODUCT(($A$2:$A452=A452)*($B$2:$B452=B452))&gt;1,0,1)</f>
        <v>0</v>
      </c>
      <c r="I452" s="2">
        <f>COUNTIFS(customer_data[[#All],[customer_name]],customer_data[[#This Row],[customer_name]],customer_data[[#All],[city]],customer_data[[#This Row],[city]])</f>
        <v>6</v>
      </c>
    </row>
    <row r="453" spans="1:9" x14ac:dyDescent="0.25">
      <c r="A453" s="2" t="s">
        <v>582</v>
      </c>
      <c r="B453" s="2" t="s">
        <v>583</v>
      </c>
      <c r="C453" s="2" t="s">
        <v>709</v>
      </c>
      <c r="D453" s="2">
        <v>94010</v>
      </c>
      <c r="E453" s="8">
        <v>70.11</v>
      </c>
      <c r="F453" s="3">
        <v>42491</v>
      </c>
      <c r="G453" s="2">
        <f>1</f>
        <v>1</v>
      </c>
      <c r="H453" s="26">
        <f>IF(SUMPRODUCT(($A$2:$A453=A453)*($B$2:$B453=B453))&gt;1,0,1)</f>
        <v>1</v>
      </c>
      <c r="I453" s="2">
        <f>COUNTIFS(customer_data[[#All],[customer_name]],customer_data[[#This Row],[customer_name]],customer_data[[#All],[city]],customer_data[[#This Row],[city]])</f>
        <v>2</v>
      </c>
    </row>
    <row r="454" spans="1:9" x14ac:dyDescent="0.25">
      <c r="A454" s="2" t="s">
        <v>582</v>
      </c>
      <c r="B454" s="2" t="s">
        <v>583</v>
      </c>
      <c r="C454" s="2" t="s">
        <v>709</v>
      </c>
      <c r="D454" s="2">
        <v>94010</v>
      </c>
      <c r="E454" s="8">
        <v>70.11</v>
      </c>
      <c r="F454" s="3">
        <v>42522</v>
      </c>
      <c r="G454" s="2">
        <f>1</f>
        <v>1</v>
      </c>
      <c r="H454" s="26">
        <f>IF(SUMPRODUCT(($A$2:$A454=A454)*($B$2:$B454=B454))&gt;1,0,1)</f>
        <v>0</v>
      </c>
      <c r="I454" s="2">
        <f>COUNTIFS(customer_data[[#All],[customer_name]],customer_data[[#This Row],[customer_name]],customer_data[[#All],[city]],customer_data[[#This Row],[city]])</f>
        <v>2</v>
      </c>
    </row>
    <row r="455" spans="1:9" x14ac:dyDescent="0.25">
      <c r="A455" s="2" t="s">
        <v>368</v>
      </c>
      <c r="B455" s="2" t="s">
        <v>369</v>
      </c>
      <c r="C455" s="2" t="s">
        <v>709</v>
      </c>
      <c r="D455" s="2">
        <v>94010</v>
      </c>
      <c r="E455" s="8">
        <v>42.5</v>
      </c>
      <c r="F455" s="3">
        <v>42552</v>
      </c>
      <c r="G455" s="2">
        <f>1</f>
        <v>1</v>
      </c>
      <c r="H455" s="26">
        <f>IF(SUMPRODUCT(($A$2:$A455=A455)*($B$2:$B455=B455))&gt;1,0,1)</f>
        <v>1</v>
      </c>
      <c r="I455" s="2">
        <f>COUNTIFS(customer_data[[#All],[customer_name]],customer_data[[#This Row],[customer_name]],customer_data[[#All],[city]],customer_data[[#This Row],[city]])</f>
        <v>1</v>
      </c>
    </row>
    <row r="456" spans="1:9" x14ac:dyDescent="0.25">
      <c r="A456" s="2" t="s">
        <v>522</v>
      </c>
      <c r="B456" s="2" t="s">
        <v>523</v>
      </c>
      <c r="C456" s="2" t="s">
        <v>709</v>
      </c>
      <c r="D456" s="2">
        <v>94010</v>
      </c>
      <c r="E456" s="8">
        <v>53.99</v>
      </c>
      <c r="F456" s="3">
        <v>42461</v>
      </c>
      <c r="G456" s="2">
        <f>1</f>
        <v>1</v>
      </c>
      <c r="H456" s="26">
        <f>IF(SUMPRODUCT(($A$2:$A456=A456)*($B$2:$B456=B456))&gt;1,0,1)</f>
        <v>1</v>
      </c>
      <c r="I456" s="2">
        <f>COUNTIFS(customer_data[[#All],[customer_name]],customer_data[[#This Row],[customer_name]],customer_data[[#All],[city]],customer_data[[#This Row],[city]])</f>
        <v>1</v>
      </c>
    </row>
    <row r="457" spans="1:9" x14ac:dyDescent="0.25">
      <c r="A457" s="2" t="s">
        <v>480</v>
      </c>
      <c r="B457" s="2" t="s">
        <v>481</v>
      </c>
      <c r="C457" s="2" t="s">
        <v>709</v>
      </c>
      <c r="D457" s="2">
        <v>94010</v>
      </c>
      <c r="E457" s="8">
        <v>50.95</v>
      </c>
      <c r="F457" s="3">
        <v>42401</v>
      </c>
      <c r="G457" s="2">
        <f>1</f>
        <v>1</v>
      </c>
      <c r="H457" s="26">
        <f>IF(SUMPRODUCT(($A$2:$A457=A457)*($B$2:$B457=B457))&gt;1,0,1)</f>
        <v>1</v>
      </c>
      <c r="I457" s="2">
        <f>COUNTIFS(customer_data[[#All],[customer_name]],customer_data[[#This Row],[customer_name]],customer_data[[#All],[city]],customer_data[[#This Row],[city]])</f>
        <v>6</v>
      </c>
    </row>
    <row r="458" spans="1:9" x14ac:dyDescent="0.25">
      <c r="A458" s="2" t="s">
        <v>480</v>
      </c>
      <c r="B458" s="2" t="s">
        <v>481</v>
      </c>
      <c r="C458" s="2" t="s">
        <v>709</v>
      </c>
      <c r="D458" s="2">
        <v>94010</v>
      </c>
      <c r="E458" s="8">
        <v>50.95</v>
      </c>
      <c r="F458" s="3">
        <v>42430</v>
      </c>
      <c r="G458" s="2">
        <f>1</f>
        <v>1</v>
      </c>
      <c r="H458" s="26">
        <f>IF(SUMPRODUCT(($A$2:$A458=A458)*($B$2:$B458=B458))&gt;1,0,1)</f>
        <v>0</v>
      </c>
      <c r="I458" s="2">
        <f>COUNTIFS(customer_data[[#All],[customer_name]],customer_data[[#This Row],[customer_name]],customer_data[[#All],[city]],customer_data[[#This Row],[city]])</f>
        <v>6</v>
      </c>
    </row>
    <row r="459" spans="1:9" x14ac:dyDescent="0.25">
      <c r="A459" s="2" t="s">
        <v>480</v>
      </c>
      <c r="B459" s="2" t="s">
        <v>481</v>
      </c>
      <c r="C459" s="2" t="s">
        <v>709</v>
      </c>
      <c r="D459" s="2">
        <v>94010</v>
      </c>
      <c r="E459" s="8">
        <v>50.95</v>
      </c>
      <c r="F459" s="3">
        <v>42461</v>
      </c>
      <c r="G459" s="2">
        <f>1</f>
        <v>1</v>
      </c>
      <c r="H459" s="26">
        <f>IF(SUMPRODUCT(($A$2:$A459=A459)*($B$2:$B459=B459))&gt;1,0,1)</f>
        <v>0</v>
      </c>
      <c r="I459" s="2">
        <f>COUNTIFS(customer_data[[#All],[customer_name]],customer_data[[#This Row],[customer_name]],customer_data[[#All],[city]],customer_data[[#This Row],[city]])</f>
        <v>6</v>
      </c>
    </row>
    <row r="460" spans="1:9" x14ac:dyDescent="0.25">
      <c r="A460" s="2" t="s">
        <v>480</v>
      </c>
      <c r="B460" s="2" t="s">
        <v>481</v>
      </c>
      <c r="C460" s="2" t="s">
        <v>709</v>
      </c>
      <c r="D460" s="2">
        <v>94010</v>
      </c>
      <c r="E460" s="8">
        <v>50.95</v>
      </c>
      <c r="F460" s="3">
        <v>42491</v>
      </c>
      <c r="G460" s="2">
        <f>1</f>
        <v>1</v>
      </c>
      <c r="H460" s="26">
        <f>IF(SUMPRODUCT(($A$2:$A460=A460)*($B$2:$B460=B460))&gt;1,0,1)</f>
        <v>0</v>
      </c>
      <c r="I460" s="2">
        <f>COUNTIFS(customer_data[[#All],[customer_name]],customer_data[[#This Row],[customer_name]],customer_data[[#All],[city]],customer_data[[#This Row],[city]])</f>
        <v>6</v>
      </c>
    </row>
    <row r="461" spans="1:9" x14ac:dyDescent="0.25">
      <c r="A461" s="2" t="s">
        <v>480</v>
      </c>
      <c r="B461" s="2" t="s">
        <v>481</v>
      </c>
      <c r="C461" s="2" t="s">
        <v>709</v>
      </c>
      <c r="D461" s="2">
        <v>94010</v>
      </c>
      <c r="E461" s="8">
        <v>50.95</v>
      </c>
      <c r="F461" s="3">
        <v>42522</v>
      </c>
      <c r="G461" s="2">
        <f>1</f>
        <v>1</v>
      </c>
      <c r="H461" s="26">
        <f>IF(SUMPRODUCT(($A$2:$A461=A461)*($B$2:$B461=B461))&gt;1,0,1)</f>
        <v>0</v>
      </c>
      <c r="I461" s="2">
        <f>COUNTIFS(customer_data[[#All],[customer_name]],customer_data[[#This Row],[customer_name]],customer_data[[#All],[city]],customer_data[[#This Row],[city]])</f>
        <v>6</v>
      </c>
    </row>
    <row r="462" spans="1:9" x14ac:dyDescent="0.25">
      <c r="A462" s="2" t="s">
        <v>480</v>
      </c>
      <c r="B462" s="2" t="s">
        <v>481</v>
      </c>
      <c r="C462" s="2" t="s">
        <v>709</v>
      </c>
      <c r="D462" s="2">
        <v>94010</v>
      </c>
      <c r="E462" s="8">
        <v>50.95</v>
      </c>
      <c r="F462" s="3">
        <v>42552</v>
      </c>
      <c r="G462" s="2">
        <f>1</f>
        <v>1</v>
      </c>
      <c r="H462" s="26">
        <f>IF(SUMPRODUCT(($A$2:$A462=A462)*($B$2:$B462=B462))&gt;1,0,1)</f>
        <v>0</v>
      </c>
      <c r="I462" s="2">
        <f>COUNTIFS(customer_data[[#All],[customer_name]],customer_data[[#This Row],[customer_name]],customer_data[[#All],[city]],customer_data[[#This Row],[city]])</f>
        <v>6</v>
      </c>
    </row>
    <row r="463" spans="1:9" x14ac:dyDescent="0.25">
      <c r="A463" s="2" t="s">
        <v>512</v>
      </c>
      <c r="B463" s="2" t="s">
        <v>513</v>
      </c>
      <c r="C463" s="2" t="s">
        <v>709</v>
      </c>
      <c r="D463" s="2">
        <v>94010</v>
      </c>
      <c r="E463" s="8">
        <v>66.099999999999994</v>
      </c>
      <c r="F463" s="3">
        <v>42461</v>
      </c>
      <c r="G463" s="2">
        <f>1</f>
        <v>1</v>
      </c>
      <c r="H463" s="26">
        <f>IF(SUMPRODUCT(($A$2:$A463=A463)*($B$2:$B463=B463))&gt;1,0,1)</f>
        <v>1</v>
      </c>
      <c r="I463" s="2">
        <f>COUNTIFS(customer_data[[#All],[customer_name]],customer_data[[#This Row],[customer_name]],customer_data[[#All],[city]],customer_data[[#This Row],[city]])</f>
        <v>4</v>
      </c>
    </row>
    <row r="464" spans="1:9" x14ac:dyDescent="0.25">
      <c r="A464" s="2" t="s">
        <v>512</v>
      </c>
      <c r="B464" s="2" t="s">
        <v>513</v>
      </c>
      <c r="C464" s="2" t="s">
        <v>709</v>
      </c>
      <c r="D464" s="2">
        <v>94010</v>
      </c>
      <c r="E464" s="8">
        <v>66.099999999999994</v>
      </c>
      <c r="F464" s="3">
        <v>42491</v>
      </c>
      <c r="G464" s="2">
        <f>1</f>
        <v>1</v>
      </c>
      <c r="H464" s="26">
        <f>IF(SUMPRODUCT(($A$2:$A464=A464)*($B$2:$B464=B464))&gt;1,0,1)</f>
        <v>0</v>
      </c>
      <c r="I464" s="2">
        <f>COUNTIFS(customer_data[[#All],[customer_name]],customer_data[[#This Row],[customer_name]],customer_data[[#All],[city]],customer_data[[#This Row],[city]])</f>
        <v>4</v>
      </c>
    </row>
    <row r="465" spans="1:9" x14ac:dyDescent="0.25">
      <c r="A465" s="2" t="s">
        <v>512</v>
      </c>
      <c r="B465" s="2" t="s">
        <v>513</v>
      </c>
      <c r="C465" s="2" t="s">
        <v>709</v>
      </c>
      <c r="D465" s="2">
        <v>94010</v>
      </c>
      <c r="E465" s="8">
        <v>66.099999999999994</v>
      </c>
      <c r="F465" s="3">
        <v>42522</v>
      </c>
      <c r="G465" s="2">
        <f>1</f>
        <v>1</v>
      </c>
      <c r="H465" s="26">
        <f>IF(SUMPRODUCT(($A$2:$A465=A465)*($B$2:$B465=B465))&gt;1,0,1)</f>
        <v>0</v>
      </c>
      <c r="I465" s="2">
        <f>COUNTIFS(customer_data[[#All],[customer_name]],customer_data[[#This Row],[customer_name]],customer_data[[#All],[city]],customer_data[[#This Row],[city]])</f>
        <v>4</v>
      </c>
    </row>
    <row r="466" spans="1:9" x14ac:dyDescent="0.25">
      <c r="A466" s="2" t="s">
        <v>512</v>
      </c>
      <c r="B466" s="2" t="s">
        <v>513</v>
      </c>
      <c r="C466" s="2" t="s">
        <v>709</v>
      </c>
      <c r="D466" s="2">
        <v>94010</v>
      </c>
      <c r="E466" s="8">
        <v>66.099999999999994</v>
      </c>
      <c r="F466" s="3">
        <v>42552</v>
      </c>
      <c r="G466" s="2">
        <f>1</f>
        <v>1</v>
      </c>
      <c r="H466" s="26">
        <f>IF(SUMPRODUCT(($A$2:$A466=A466)*($B$2:$B466=B466))&gt;1,0,1)</f>
        <v>0</v>
      </c>
      <c r="I466" s="2">
        <f>COUNTIFS(customer_data[[#All],[customer_name]],customer_data[[#This Row],[customer_name]],customer_data[[#All],[city]],customer_data[[#This Row],[city]])</f>
        <v>4</v>
      </c>
    </row>
    <row r="467" spans="1:9" x14ac:dyDescent="0.25">
      <c r="A467" s="2" t="s">
        <v>620</v>
      </c>
      <c r="B467" s="2" t="s">
        <v>621</v>
      </c>
      <c r="C467" s="2" t="s">
        <v>709</v>
      </c>
      <c r="D467" s="2">
        <v>94011</v>
      </c>
      <c r="E467" s="8">
        <v>70.52</v>
      </c>
      <c r="F467" s="3">
        <v>42552</v>
      </c>
      <c r="G467" s="2">
        <f>1</f>
        <v>1</v>
      </c>
      <c r="H467" s="26">
        <f>IF(SUMPRODUCT(($A$2:$A467=A467)*($B$2:$B467=B467))&gt;1,0,1)</f>
        <v>1</v>
      </c>
      <c r="I467" s="2">
        <f>COUNTIFS(customer_data[[#All],[customer_name]],customer_data[[#This Row],[customer_name]],customer_data[[#All],[city]],customer_data[[#This Row],[city]])</f>
        <v>1</v>
      </c>
    </row>
    <row r="468" spans="1:9" x14ac:dyDescent="0.25">
      <c r="A468" s="2" t="s">
        <v>614</v>
      </c>
      <c r="B468" s="2" t="s">
        <v>615</v>
      </c>
      <c r="C468" s="2" t="s">
        <v>709</v>
      </c>
      <c r="D468" s="2">
        <v>94010</v>
      </c>
      <c r="E468" s="8">
        <v>8.4</v>
      </c>
      <c r="F468" s="3">
        <v>42430</v>
      </c>
      <c r="G468" s="2">
        <f>1</f>
        <v>1</v>
      </c>
      <c r="H468" s="26">
        <f>IF(SUMPRODUCT(($A$2:$A468=A468)*($B$2:$B468=B468))&gt;1,0,1)</f>
        <v>1</v>
      </c>
      <c r="I468" s="2">
        <f>COUNTIFS(customer_data[[#All],[customer_name]],customer_data[[#This Row],[customer_name]],customer_data[[#All],[city]],customer_data[[#This Row],[city]])</f>
        <v>5</v>
      </c>
    </row>
    <row r="469" spans="1:9" x14ac:dyDescent="0.25">
      <c r="A469" s="2" t="s">
        <v>614</v>
      </c>
      <c r="B469" s="2" t="s">
        <v>615</v>
      </c>
      <c r="C469" s="2" t="s">
        <v>709</v>
      </c>
      <c r="D469" s="2">
        <v>94010</v>
      </c>
      <c r="E469" s="8">
        <v>8.4</v>
      </c>
      <c r="F469" s="3">
        <v>42461</v>
      </c>
      <c r="G469" s="2">
        <f>1</f>
        <v>1</v>
      </c>
      <c r="H469" s="26">
        <f>IF(SUMPRODUCT(($A$2:$A469=A469)*($B$2:$B469=B469))&gt;1,0,1)</f>
        <v>0</v>
      </c>
      <c r="I469" s="2">
        <f>COUNTIFS(customer_data[[#All],[customer_name]],customer_data[[#This Row],[customer_name]],customer_data[[#All],[city]],customer_data[[#This Row],[city]])</f>
        <v>5</v>
      </c>
    </row>
    <row r="470" spans="1:9" x14ac:dyDescent="0.25">
      <c r="A470" s="2" t="s">
        <v>614</v>
      </c>
      <c r="B470" s="2" t="s">
        <v>615</v>
      </c>
      <c r="C470" s="2" t="s">
        <v>709</v>
      </c>
      <c r="D470" s="2">
        <v>94010</v>
      </c>
      <c r="E470" s="8">
        <v>8.4</v>
      </c>
      <c r="F470" s="3">
        <v>42491</v>
      </c>
      <c r="G470" s="2">
        <f>1</f>
        <v>1</v>
      </c>
      <c r="H470" s="26">
        <f>IF(SUMPRODUCT(($A$2:$A470=A470)*($B$2:$B470=B470))&gt;1,0,1)</f>
        <v>0</v>
      </c>
      <c r="I470" s="2">
        <f>COUNTIFS(customer_data[[#All],[customer_name]],customer_data[[#This Row],[customer_name]],customer_data[[#All],[city]],customer_data[[#This Row],[city]])</f>
        <v>5</v>
      </c>
    </row>
    <row r="471" spans="1:9" x14ac:dyDescent="0.25">
      <c r="A471" s="2" t="s">
        <v>614</v>
      </c>
      <c r="B471" s="2" t="s">
        <v>615</v>
      </c>
      <c r="C471" s="2" t="s">
        <v>709</v>
      </c>
      <c r="D471" s="2">
        <v>94010</v>
      </c>
      <c r="E471" s="8">
        <v>8.4</v>
      </c>
      <c r="F471" s="3">
        <v>42522</v>
      </c>
      <c r="G471" s="2">
        <f>1</f>
        <v>1</v>
      </c>
      <c r="H471" s="26">
        <f>IF(SUMPRODUCT(($A$2:$A471=A471)*($B$2:$B471=B471))&gt;1,0,1)</f>
        <v>0</v>
      </c>
      <c r="I471" s="2">
        <f>COUNTIFS(customer_data[[#All],[customer_name]],customer_data[[#This Row],[customer_name]],customer_data[[#All],[city]],customer_data[[#This Row],[city]])</f>
        <v>5</v>
      </c>
    </row>
    <row r="472" spans="1:9" x14ac:dyDescent="0.25">
      <c r="A472" s="2" t="s">
        <v>614</v>
      </c>
      <c r="B472" s="2" t="s">
        <v>615</v>
      </c>
      <c r="C472" s="2" t="s">
        <v>709</v>
      </c>
      <c r="D472" s="2">
        <v>94010</v>
      </c>
      <c r="E472" s="8">
        <v>8.4</v>
      </c>
      <c r="F472" s="3">
        <v>42552</v>
      </c>
      <c r="G472" s="2">
        <f>1</f>
        <v>1</v>
      </c>
      <c r="H472" s="26">
        <f>IF(SUMPRODUCT(($A$2:$A472=A472)*($B$2:$B472=B472))&gt;1,0,1)</f>
        <v>0</v>
      </c>
      <c r="I472" s="2">
        <f>COUNTIFS(customer_data[[#All],[customer_name]],customer_data[[#This Row],[customer_name]],customer_data[[#All],[city]],customer_data[[#This Row],[city]])</f>
        <v>5</v>
      </c>
    </row>
    <row r="473" spans="1:9" x14ac:dyDescent="0.25">
      <c r="A473" s="2" t="s">
        <v>298</v>
      </c>
      <c r="B473" s="2" t="s">
        <v>299</v>
      </c>
      <c r="C473" s="2" t="s">
        <v>709</v>
      </c>
      <c r="D473" s="2">
        <v>94010</v>
      </c>
      <c r="E473" s="8">
        <v>39.47</v>
      </c>
      <c r="F473" s="3">
        <v>42552</v>
      </c>
      <c r="G473" s="2">
        <f>1</f>
        <v>1</v>
      </c>
      <c r="H473" s="26">
        <f>IF(SUMPRODUCT(($A$2:$A473=A473)*($B$2:$B473=B473))&gt;1,0,1)</f>
        <v>1</v>
      </c>
      <c r="I473" s="2">
        <f>COUNTIFS(customer_data[[#All],[customer_name]],customer_data[[#This Row],[customer_name]],customer_data[[#All],[city]],customer_data[[#This Row],[city]])</f>
        <v>1</v>
      </c>
    </row>
    <row r="474" spans="1:9" x14ac:dyDescent="0.25">
      <c r="A474" s="2" t="s">
        <v>244</v>
      </c>
      <c r="B474" s="2" t="s">
        <v>245</v>
      </c>
      <c r="C474" s="2" t="s">
        <v>709</v>
      </c>
      <c r="D474" s="2">
        <v>94011</v>
      </c>
      <c r="E474" s="8">
        <v>49.57</v>
      </c>
      <c r="F474" s="3">
        <v>42370</v>
      </c>
      <c r="G474" s="2">
        <f>1</f>
        <v>1</v>
      </c>
      <c r="H474" s="26">
        <f>IF(SUMPRODUCT(($A$2:$A474=A474)*($B$2:$B474=B474))&gt;1,0,1)</f>
        <v>1</v>
      </c>
      <c r="I474" s="2">
        <f>COUNTIFS(customer_data[[#All],[customer_name]],customer_data[[#This Row],[customer_name]],customer_data[[#All],[city]],customer_data[[#This Row],[city]])</f>
        <v>7</v>
      </c>
    </row>
    <row r="475" spans="1:9" x14ac:dyDescent="0.25">
      <c r="A475" s="2" t="s">
        <v>244</v>
      </c>
      <c r="B475" s="2" t="s">
        <v>245</v>
      </c>
      <c r="C475" s="2" t="s">
        <v>709</v>
      </c>
      <c r="D475" s="2">
        <v>94011</v>
      </c>
      <c r="E475" s="8">
        <v>49.57</v>
      </c>
      <c r="F475" s="3">
        <v>42401</v>
      </c>
      <c r="G475" s="2">
        <f>1</f>
        <v>1</v>
      </c>
      <c r="H475" s="26">
        <f>IF(SUMPRODUCT(($A$2:$A475=A475)*($B$2:$B475=B475))&gt;1,0,1)</f>
        <v>0</v>
      </c>
      <c r="I475" s="2">
        <f>COUNTIFS(customer_data[[#All],[customer_name]],customer_data[[#This Row],[customer_name]],customer_data[[#All],[city]],customer_data[[#This Row],[city]])</f>
        <v>7</v>
      </c>
    </row>
    <row r="476" spans="1:9" x14ac:dyDescent="0.25">
      <c r="A476" s="2" t="s">
        <v>244</v>
      </c>
      <c r="B476" s="2" t="s">
        <v>245</v>
      </c>
      <c r="C476" s="2" t="s">
        <v>709</v>
      </c>
      <c r="D476" s="2">
        <v>94011</v>
      </c>
      <c r="E476" s="8">
        <v>49.57</v>
      </c>
      <c r="F476" s="3">
        <v>42430</v>
      </c>
      <c r="G476" s="2">
        <f>1</f>
        <v>1</v>
      </c>
      <c r="H476" s="26">
        <f>IF(SUMPRODUCT(($A$2:$A476=A476)*($B$2:$B476=B476))&gt;1,0,1)</f>
        <v>0</v>
      </c>
      <c r="I476" s="2">
        <f>COUNTIFS(customer_data[[#All],[customer_name]],customer_data[[#This Row],[customer_name]],customer_data[[#All],[city]],customer_data[[#This Row],[city]])</f>
        <v>7</v>
      </c>
    </row>
    <row r="477" spans="1:9" x14ac:dyDescent="0.25">
      <c r="A477" s="2" t="s">
        <v>244</v>
      </c>
      <c r="B477" s="2" t="s">
        <v>245</v>
      </c>
      <c r="C477" s="2" t="s">
        <v>709</v>
      </c>
      <c r="D477" s="2">
        <v>94011</v>
      </c>
      <c r="E477" s="8">
        <v>49.57</v>
      </c>
      <c r="F477" s="3">
        <v>42461</v>
      </c>
      <c r="G477" s="2">
        <f>1</f>
        <v>1</v>
      </c>
      <c r="H477" s="26">
        <f>IF(SUMPRODUCT(($A$2:$A477=A477)*($B$2:$B477=B477))&gt;1,0,1)</f>
        <v>0</v>
      </c>
      <c r="I477" s="2">
        <f>COUNTIFS(customer_data[[#All],[customer_name]],customer_data[[#This Row],[customer_name]],customer_data[[#All],[city]],customer_data[[#This Row],[city]])</f>
        <v>7</v>
      </c>
    </row>
    <row r="478" spans="1:9" x14ac:dyDescent="0.25">
      <c r="A478" s="2" t="s">
        <v>244</v>
      </c>
      <c r="B478" s="2" t="s">
        <v>245</v>
      </c>
      <c r="C478" s="2" t="s">
        <v>709</v>
      </c>
      <c r="D478" s="2">
        <v>94011</v>
      </c>
      <c r="E478" s="8">
        <v>49.57</v>
      </c>
      <c r="F478" s="3">
        <v>42491</v>
      </c>
      <c r="G478" s="2">
        <f>1</f>
        <v>1</v>
      </c>
      <c r="H478" s="26">
        <f>IF(SUMPRODUCT(($A$2:$A478=A478)*($B$2:$B478=B478))&gt;1,0,1)</f>
        <v>0</v>
      </c>
      <c r="I478" s="2">
        <f>COUNTIFS(customer_data[[#All],[customer_name]],customer_data[[#This Row],[customer_name]],customer_data[[#All],[city]],customer_data[[#This Row],[city]])</f>
        <v>7</v>
      </c>
    </row>
    <row r="479" spans="1:9" x14ac:dyDescent="0.25">
      <c r="A479" s="2" t="s">
        <v>244</v>
      </c>
      <c r="B479" s="2" t="s">
        <v>245</v>
      </c>
      <c r="C479" s="2" t="s">
        <v>709</v>
      </c>
      <c r="D479" s="2">
        <v>94011</v>
      </c>
      <c r="E479" s="8">
        <v>49.57</v>
      </c>
      <c r="F479" s="3">
        <v>42522</v>
      </c>
      <c r="G479" s="2">
        <f>1</f>
        <v>1</v>
      </c>
      <c r="H479" s="26">
        <f>IF(SUMPRODUCT(($A$2:$A479=A479)*($B$2:$B479=B479))&gt;1,0,1)</f>
        <v>0</v>
      </c>
      <c r="I479" s="2">
        <f>COUNTIFS(customer_data[[#All],[customer_name]],customer_data[[#This Row],[customer_name]],customer_data[[#All],[city]],customer_data[[#This Row],[city]])</f>
        <v>7</v>
      </c>
    </row>
    <row r="480" spans="1:9" x14ac:dyDescent="0.25">
      <c r="A480" s="2" t="s">
        <v>244</v>
      </c>
      <c r="B480" s="2" t="s">
        <v>245</v>
      </c>
      <c r="C480" s="2" t="s">
        <v>709</v>
      </c>
      <c r="D480" s="2">
        <v>94011</v>
      </c>
      <c r="E480" s="8">
        <v>49.57</v>
      </c>
      <c r="F480" s="3">
        <v>42552</v>
      </c>
      <c r="G480" s="2">
        <f>1</f>
        <v>1</v>
      </c>
      <c r="H480" s="26">
        <f>IF(SUMPRODUCT(($A$2:$A480=A480)*($B$2:$B480=B480))&gt;1,0,1)</f>
        <v>0</v>
      </c>
      <c r="I480" s="2">
        <f>COUNTIFS(customer_data[[#All],[customer_name]],customer_data[[#This Row],[customer_name]],customer_data[[#All],[city]],customer_data[[#This Row],[city]])</f>
        <v>7</v>
      </c>
    </row>
    <row r="481" spans="1:9" x14ac:dyDescent="0.25">
      <c r="A481" s="2" t="s">
        <v>390</v>
      </c>
      <c r="B481" s="2" t="s">
        <v>391</v>
      </c>
      <c r="C481" s="2" t="s">
        <v>709</v>
      </c>
      <c r="D481" s="2">
        <v>94010</v>
      </c>
      <c r="E481" s="8">
        <v>44.1</v>
      </c>
      <c r="F481" s="3">
        <v>42552</v>
      </c>
      <c r="G481" s="2">
        <f>1</f>
        <v>1</v>
      </c>
      <c r="H481" s="26">
        <f>IF(SUMPRODUCT(($A$2:$A481=A481)*($B$2:$B481=B481))&gt;1,0,1)</f>
        <v>1</v>
      </c>
      <c r="I481" s="2">
        <f>COUNTIFS(customer_data[[#All],[customer_name]],customer_data[[#This Row],[customer_name]],customer_data[[#All],[city]],customer_data[[#This Row],[city]])</f>
        <v>1</v>
      </c>
    </row>
    <row r="482" spans="1:9" x14ac:dyDescent="0.25">
      <c r="A482" s="2" t="s">
        <v>142</v>
      </c>
      <c r="B482" s="2" t="s">
        <v>143</v>
      </c>
      <c r="C482" s="2" t="s">
        <v>709</v>
      </c>
      <c r="D482" s="2">
        <v>94011</v>
      </c>
      <c r="E482" s="8">
        <v>42.48</v>
      </c>
      <c r="F482" s="3">
        <v>42461</v>
      </c>
      <c r="G482" s="2">
        <f>1</f>
        <v>1</v>
      </c>
      <c r="H482" s="26">
        <f>IF(SUMPRODUCT(($A$2:$A482=A482)*($B$2:$B482=B482))&gt;1,0,1)</f>
        <v>1</v>
      </c>
      <c r="I482" s="2">
        <f>COUNTIFS(customer_data[[#All],[customer_name]],customer_data[[#This Row],[customer_name]],customer_data[[#All],[city]],customer_data[[#This Row],[city]])</f>
        <v>4</v>
      </c>
    </row>
    <row r="483" spans="1:9" x14ac:dyDescent="0.25">
      <c r="A483" s="2" t="s">
        <v>142</v>
      </c>
      <c r="B483" s="2" t="s">
        <v>143</v>
      </c>
      <c r="C483" s="2" t="s">
        <v>709</v>
      </c>
      <c r="D483" s="2">
        <v>94011</v>
      </c>
      <c r="E483" s="8">
        <v>42.48</v>
      </c>
      <c r="F483" s="3">
        <v>42491</v>
      </c>
      <c r="G483" s="2">
        <f>1</f>
        <v>1</v>
      </c>
      <c r="H483" s="26">
        <f>IF(SUMPRODUCT(($A$2:$A483=A483)*($B$2:$B483=B483))&gt;1,0,1)</f>
        <v>0</v>
      </c>
      <c r="I483" s="2">
        <f>COUNTIFS(customer_data[[#All],[customer_name]],customer_data[[#This Row],[customer_name]],customer_data[[#All],[city]],customer_data[[#This Row],[city]])</f>
        <v>4</v>
      </c>
    </row>
    <row r="484" spans="1:9" x14ac:dyDescent="0.25">
      <c r="A484" s="2" t="s">
        <v>142</v>
      </c>
      <c r="B484" s="2" t="s">
        <v>143</v>
      </c>
      <c r="C484" s="2" t="s">
        <v>709</v>
      </c>
      <c r="D484" s="2">
        <v>94011</v>
      </c>
      <c r="E484" s="8">
        <v>42.48</v>
      </c>
      <c r="F484" s="3">
        <v>42522</v>
      </c>
      <c r="G484" s="2">
        <f>1</f>
        <v>1</v>
      </c>
      <c r="H484" s="26">
        <f>IF(SUMPRODUCT(($A$2:$A484=A484)*($B$2:$B484=B484))&gt;1,0,1)</f>
        <v>0</v>
      </c>
      <c r="I484" s="2">
        <f>COUNTIFS(customer_data[[#All],[customer_name]],customer_data[[#This Row],[customer_name]],customer_data[[#All],[city]],customer_data[[#This Row],[city]])</f>
        <v>4</v>
      </c>
    </row>
    <row r="485" spans="1:9" x14ac:dyDescent="0.25">
      <c r="A485" s="2" t="s">
        <v>142</v>
      </c>
      <c r="B485" s="2" t="s">
        <v>143</v>
      </c>
      <c r="C485" s="2" t="s">
        <v>709</v>
      </c>
      <c r="D485" s="2">
        <v>94011</v>
      </c>
      <c r="E485" s="8">
        <v>42.48</v>
      </c>
      <c r="F485" s="3">
        <v>42552</v>
      </c>
      <c r="G485" s="2">
        <f>1</f>
        <v>1</v>
      </c>
      <c r="H485" s="26">
        <f>IF(SUMPRODUCT(($A$2:$A485=A485)*($B$2:$B485=B485))&gt;1,0,1)</f>
        <v>0</v>
      </c>
      <c r="I485" s="2">
        <f>COUNTIFS(customer_data[[#All],[customer_name]],customer_data[[#This Row],[customer_name]],customer_data[[#All],[city]],customer_data[[#This Row],[city]])</f>
        <v>4</v>
      </c>
    </row>
    <row r="486" spans="1:9" x14ac:dyDescent="0.25">
      <c r="A486" s="2" t="s">
        <v>438</v>
      </c>
      <c r="B486" s="2" t="s">
        <v>439</v>
      </c>
      <c r="C486" s="2" t="s">
        <v>709</v>
      </c>
      <c r="D486" s="2">
        <v>94010</v>
      </c>
      <c r="E486" s="8">
        <v>67.95</v>
      </c>
      <c r="F486" s="3">
        <v>42522</v>
      </c>
      <c r="G486" s="2">
        <f>1</f>
        <v>1</v>
      </c>
      <c r="H486" s="26">
        <f>IF(SUMPRODUCT(($A$2:$A486=A486)*($B$2:$B486=B486))&gt;1,0,1)</f>
        <v>1</v>
      </c>
      <c r="I486" s="2">
        <f>COUNTIFS(customer_data[[#All],[customer_name]],customer_data[[#This Row],[customer_name]],customer_data[[#All],[city]],customer_data[[#This Row],[city]])</f>
        <v>2</v>
      </c>
    </row>
    <row r="487" spans="1:9" x14ac:dyDescent="0.25">
      <c r="A487" s="2" t="s">
        <v>438</v>
      </c>
      <c r="B487" s="2" t="s">
        <v>439</v>
      </c>
      <c r="C487" s="2" t="s">
        <v>709</v>
      </c>
      <c r="D487" s="2">
        <v>94010</v>
      </c>
      <c r="E487" s="8">
        <v>67.95</v>
      </c>
      <c r="F487" s="3">
        <v>42552</v>
      </c>
      <c r="G487" s="2">
        <f>1</f>
        <v>1</v>
      </c>
      <c r="H487" s="26">
        <f>IF(SUMPRODUCT(($A$2:$A487=A487)*($B$2:$B487=B487))&gt;1,0,1)</f>
        <v>0</v>
      </c>
      <c r="I487" s="2">
        <f>COUNTIFS(customer_data[[#All],[customer_name]],customer_data[[#This Row],[customer_name]],customer_data[[#All],[city]],customer_data[[#This Row],[city]])</f>
        <v>2</v>
      </c>
    </row>
    <row r="488" spans="1:9" x14ac:dyDescent="0.25">
      <c r="A488" s="2" t="s">
        <v>312</v>
      </c>
      <c r="B488" s="2" t="s">
        <v>313</v>
      </c>
      <c r="C488" s="2" t="s">
        <v>709</v>
      </c>
      <c r="D488" s="2">
        <v>94010</v>
      </c>
      <c r="E488" s="8">
        <v>41.5</v>
      </c>
      <c r="F488" s="3">
        <v>42370</v>
      </c>
      <c r="G488" s="2">
        <f>1</f>
        <v>1</v>
      </c>
      <c r="H488" s="26">
        <f>IF(SUMPRODUCT(($A$2:$A488=A488)*($B$2:$B488=B488))&gt;1,0,1)</f>
        <v>1</v>
      </c>
      <c r="I488" s="2">
        <f>COUNTIFS(customer_data[[#All],[customer_name]],customer_data[[#This Row],[customer_name]],customer_data[[#All],[city]],customer_data[[#This Row],[city]])</f>
        <v>7</v>
      </c>
    </row>
    <row r="489" spans="1:9" x14ac:dyDescent="0.25">
      <c r="A489" s="2" t="s">
        <v>312</v>
      </c>
      <c r="B489" s="2" t="s">
        <v>313</v>
      </c>
      <c r="C489" s="2" t="s">
        <v>709</v>
      </c>
      <c r="D489" s="2">
        <v>94010</v>
      </c>
      <c r="E489" s="8">
        <v>41.5</v>
      </c>
      <c r="F489" s="3">
        <v>42401</v>
      </c>
      <c r="G489" s="2">
        <f>1</f>
        <v>1</v>
      </c>
      <c r="H489" s="26">
        <f>IF(SUMPRODUCT(($A$2:$A489=A489)*($B$2:$B489=B489))&gt;1,0,1)</f>
        <v>0</v>
      </c>
      <c r="I489" s="2">
        <f>COUNTIFS(customer_data[[#All],[customer_name]],customer_data[[#This Row],[customer_name]],customer_data[[#All],[city]],customer_data[[#This Row],[city]])</f>
        <v>7</v>
      </c>
    </row>
    <row r="490" spans="1:9" x14ac:dyDescent="0.25">
      <c r="A490" s="2" t="s">
        <v>312</v>
      </c>
      <c r="B490" s="2" t="s">
        <v>313</v>
      </c>
      <c r="C490" s="2" t="s">
        <v>709</v>
      </c>
      <c r="D490" s="2">
        <v>94010</v>
      </c>
      <c r="E490" s="8">
        <v>41.5</v>
      </c>
      <c r="F490" s="3">
        <v>42430</v>
      </c>
      <c r="G490" s="2">
        <f>1</f>
        <v>1</v>
      </c>
      <c r="H490" s="26">
        <f>IF(SUMPRODUCT(($A$2:$A490=A490)*($B$2:$B490=B490))&gt;1,0,1)</f>
        <v>0</v>
      </c>
      <c r="I490" s="2">
        <f>COUNTIFS(customer_data[[#All],[customer_name]],customer_data[[#This Row],[customer_name]],customer_data[[#All],[city]],customer_data[[#This Row],[city]])</f>
        <v>7</v>
      </c>
    </row>
    <row r="491" spans="1:9" x14ac:dyDescent="0.25">
      <c r="A491" s="2" t="s">
        <v>312</v>
      </c>
      <c r="B491" s="2" t="s">
        <v>313</v>
      </c>
      <c r="C491" s="2" t="s">
        <v>709</v>
      </c>
      <c r="D491" s="2">
        <v>94010</v>
      </c>
      <c r="E491" s="8">
        <v>41.5</v>
      </c>
      <c r="F491" s="3">
        <v>42461</v>
      </c>
      <c r="G491" s="2">
        <f>1</f>
        <v>1</v>
      </c>
      <c r="H491" s="26">
        <f>IF(SUMPRODUCT(($A$2:$A491=A491)*($B$2:$B491=B491))&gt;1,0,1)</f>
        <v>0</v>
      </c>
      <c r="I491" s="2">
        <f>COUNTIFS(customer_data[[#All],[customer_name]],customer_data[[#This Row],[customer_name]],customer_data[[#All],[city]],customer_data[[#This Row],[city]])</f>
        <v>7</v>
      </c>
    </row>
    <row r="492" spans="1:9" x14ac:dyDescent="0.25">
      <c r="A492" s="2" t="s">
        <v>312</v>
      </c>
      <c r="B492" s="2" t="s">
        <v>313</v>
      </c>
      <c r="C492" s="2" t="s">
        <v>709</v>
      </c>
      <c r="D492" s="2">
        <v>94010</v>
      </c>
      <c r="E492" s="8">
        <v>41.5</v>
      </c>
      <c r="F492" s="3">
        <v>42491</v>
      </c>
      <c r="G492" s="2">
        <f>1</f>
        <v>1</v>
      </c>
      <c r="H492" s="26">
        <f>IF(SUMPRODUCT(($A$2:$A492=A492)*($B$2:$B492=B492))&gt;1,0,1)</f>
        <v>0</v>
      </c>
      <c r="I492" s="2">
        <f>COUNTIFS(customer_data[[#All],[customer_name]],customer_data[[#This Row],[customer_name]],customer_data[[#All],[city]],customer_data[[#This Row],[city]])</f>
        <v>7</v>
      </c>
    </row>
    <row r="493" spans="1:9" x14ac:dyDescent="0.25">
      <c r="A493" s="2" t="s">
        <v>312</v>
      </c>
      <c r="B493" s="2" t="s">
        <v>313</v>
      </c>
      <c r="C493" s="2" t="s">
        <v>709</v>
      </c>
      <c r="D493" s="2">
        <v>94010</v>
      </c>
      <c r="E493" s="8">
        <v>41.5</v>
      </c>
      <c r="F493" s="3">
        <v>42522</v>
      </c>
      <c r="G493" s="2">
        <f>1</f>
        <v>1</v>
      </c>
      <c r="H493" s="26">
        <f>IF(SUMPRODUCT(($A$2:$A493=A493)*($B$2:$B493=B493))&gt;1,0,1)</f>
        <v>0</v>
      </c>
      <c r="I493" s="2">
        <f>COUNTIFS(customer_data[[#All],[customer_name]],customer_data[[#This Row],[customer_name]],customer_data[[#All],[city]],customer_data[[#This Row],[city]])</f>
        <v>7</v>
      </c>
    </row>
    <row r="494" spans="1:9" x14ac:dyDescent="0.25">
      <c r="A494" s="2" t="s">
        <v>312</v>
      </c>
      <c r="B494" s="2" t="s">
        <v>313</v>
      </c>
      <c r="C494" s="2" t="s">
        <v>709</v>
      </c>
      <c r="D494" s="2">
        <v>94010</v>
      </c>
      <c r="E494" s="8">
        <v>41.5</v>
      </c>
      <c r="F494" s="3">
        <v>42552</v>
      </c>
      <c r="G494" s="2">
        <f>1</f>
        <v>1</v>
      </c>
      <c r="H494" s="26">
        <f>IF(SUMPRODUCT(($A$2:$A494=A494)*($B$2:$B494=B494))&gt;1,0,1)</f>
        <v>0</v>
      </c>
      <c r="I494" s="2">
        <f>COUNTIFS(customer_data[[#All],[customer_name]],customer_data[[#This Row],[customer_name]],customer_data[[#All],[city]],customer_data[[#This Row],[city]])</f>
        <v>7</v>
      </c>
    </row>
    <row r="495" spans="1:9" x14ac:dyDescent="0.25">
      <c r="A495" s="2" t="s">
        <v>12</v>
      </c>
      <c r="B495" s="2" t="s">
        <v>13</v>
      </c>
      <c r="C495" s="2" t="s">
        <v>709</v>
      </c>
      <c r="D495" s="2">
        <v>94010</v>
      </c>
      <c r="E495" s="8">
        <v>38.229999999999997</v>
      </c>
      <c r="F495" s="3">
        <v>42522</v>
      </c>
      <c r="G495" s="2">
        <f>1</f>
        <v>1</v>
      </c>
      <c r="H495" s="26">
        <f>IF(SUMPRODUCT(($A$2:$A495=A495)*($B$2:$B495=B495))&gt;1,0,1)</f>
        <v>1</v>
      </c>
      <c r="I495" s="2">
        <f>COUNTIFS(customer_data[[#All],[customer_name]],customer_data[[#This Row],[customer_name]],customer_data[[#All],[city]],customer_data[[#This Row],[city]])</f>
        <v>2</v>
      </c>
    </row>
    <row r="496" spans="1:9" x14ac:dyDescent="0.25">
      <c r="A496" s="2" t="s">
        <v>12</v>
      </c>
      <c r="B496" s="2" t="s">
        <v>13</v>
      </c>
      <c r="C496" s="2" t="s">
        <v>709</v>
      </c>
      <c r="D496" s="2">
        <v>94010</v>
      </c>
      <c r="E496" s="8">
        <v>38.229999999999997</v>
      </c>
      <c r="F496" s="3">
        <v>42552</v>
      </c>
      <c r="G496" s="2">
        <f>1</f>
        <v>1</v>
      </c>
      <c r="H496" s="26">
        <f>IF(SUMPRODUCT(($A$2:$A496=A496)*($B$2:$B496=B496))&gt;1,0,1)</f>
        <v>0</v>
      </c>
      <c r="I496" s="2">
        <f>COUNTIFS(customer_data[[#All],[customer_name]],customer_data[[#This Row],[customer_name]],customer_data[[#All],[city]],customer_data[[#This Row],[city]])</f>
        <v>2</v>
      </c>
    </row>
    <row r="497" spans="1:9" x14ac:dyDescent="0.25">
      <c r="A497" s="2" t="s">
        <v>62</v>
      </c>
      <c r="B497" s="2" t="s">
        <v>63</v>
      </c>
      <c r="C497" s="2" t="s">
        <v>709</v>
      </c>
      <c r="D497" s="2">
        <v>94010</v>
      </c>
      <c r="E497" s="8">
        <v>33.979999999999997</v>
      </c>
      <c r="F497" s="3">
        <v>42461</v>
      </c>
      <c r="G497" s="2">
        <f>1</f>
        <v>1</v>
      </c>
      <c r="H497" s="26">
        <f>IF(SUMPRODUCT(($A$2:$A497=A497)*($B$2:$B497=B497))&gt;1,0,1)</f>
        <v>1</v>
      </c>
      <c r="I497" s="2">
        <f>COUNTIFS(customer_data[[#All],[customer_name]],customer_data[[#This Row],[customer_name]],customer_data[[#All],[city]],customer_data[[#This Row],[city]])</f>
        <v>4</v>
      </c>
    </row>
    <row r="498" spans="1:9" x14ac:dyDescent="0.25">
      <c r="A498" s="2" t="s">
        <v>62</v>
      </c>
      <c r="B498" s="2" t="s">
        <v>63</v>
      </c>
      <c r="C498" s="2" t="s">
        <v>709</v>
      </c>
      <c r="D498" s="2">
        <v>94010</v>
      </c>
      <c r="E498" s="8">
        <v>33.979999999999997</v>
      </c>
      <c r="F498" s="3">
        <v>42491</v>
      </c>
      <c r="G498" s="2">
        <f>1</f>
        <v>1</v>
      </c>
      <c r="H498" s="26">
        <f>IF(SUMPRODUCT(($A$2:$A498=A498)*($B$2:$B498=B498))&gt;1,0,1)</f>
        <v>0</v>
      </c>
      <c r="I498" s="2">
        <f>COUNTIFS(customer_data[[#All],[customer_name]],customer_data[[#This Row],[customer_name]],customer_data[[#All],[city]],customer_data[[#This Row],[city]])</f>
        <v>4</v>
      </c>
    </row>
    <row r="499" spans="1:9" x14ac:dyDescent="0.25">
      <c r="A499" s="2" t="s">
        <v>62</v>
      </c>
      <c r="B499" s="2" t="s">
        <v>63</v>
      </c>
      <c r="C499" s="2" t="s">
        <v>709</v>
      </c>
      <c r="D499" s="2">
        <v>94010</v>
      </c>
      <c r="E499" s="8">
        <v>33.979999999999997</v>
      </c>
      <c r="F499" s="3">
        <v>42522</v>
      </c>
      <c r="G499" s="2">
        <f>1</f>
        <v>1</v>
      </c>
      <c r="H499" s="26">
        <f>IF(SUMPRODUCT(($A$2:$A499=A499)*($B$2:$B499=B499))&gt;1,0,1)</f>
        <v>0</v>
      </c>
      <c r="I499" s="2">
        <f>COUNTIFS(customer_data[[#All],[customer_name]],customer_data[[#This Row],[customer_name]],customer_data[[#All],[city]],customer_data[[#This Row],[city]])</f>
        <v>4</v>
      </c>
    </row>
    <row r="500" spans="1:9" x14ac:dyDescent="0.25">
      <c r="A500" s="2" t="s">
        <v>62</v>
      </c>
      <c r="B500" s="2" t="s">
        <v>63</v>
      </c>
      <c r="C500" s="2" t="s">
        <v>709</v>
      </c>
      <c r="D500" s="2">
        <v>94010</v>
      </c>
      <c r="E500" s="8">
        <v>33.979999999999997</v>
      </c>
      <c r="F500" s="3">
        <v>42552</v>
      </c>
      <c r="G500" s="2">
        <f>1</f>
        <v>1</v>
      </c>
      <c r="H500" s="26">
        <f>IF(SUMPRODUCT(($A$2:$A500=A500)*($B$2:$B500=B500))&gt;1,0,1)</f>
        <v>0</v>
      </c>
      <c r="I500" s="2">
        <f>COUNTIFS(customer_data[[#All],[customer_name]],customer_data[[#This Row],[customer_name]],customer_data[[#All],[city]],customer_data[[#This Row],[city]])</f>
        <v>4</v>
      </c>
    </row>
    <row r="501" spans="1:9" x14ac:dyDescent="0.25">
      <c r="A501" s="2" t="s">
        <v>24</v>
      </c>
      <c r="B501" s="2" t="s">
        <v>25</v>
      </c>
      <c r="C501" s="2" t="s">
        <v>709</v>
      </c>
      <c r="D501" s="2">
        <v>94010</v>
      </c>
      <c r="E501" s="8">
        <v>50.98</v>
      </c>
      <c r="F501" s="3">
        <v>42552</v>
      </c>
      <c r="G501" s="2">
        <f>1</f>
        <v>1</v>
      </c>
      <c r="H501" s="26">
        <f>IF(SUMPRODUCT(($A$2:$A501=A501)*($B$2:$B501=B501))&gt;1,0,1)</f>
        <v>1</v>
      </c>
      <c r="I501" s="2">
        <f>COUNTIFS(customer_data[[#All],[customer_name]],customer_data[[#This Row],[customer_name]],customer_data[[#All],[city]],customer_data[[#This Row],[city]])</f>
        <v>1</v>
      </c>
    </row>
    <row r="502" spans="1:9" x14ac:dyDescent="0.25">
      <c r="A502" s="2" t="s">
        <v>464</v>
      </c>
      <c r="B502" s="2" t="s">
        <v>465</v>
      </c>
      <c r="C502" s="2" t="s">
        <v>709</v>
      </c>
      <c r="D502" s="2">
        <v>94010</v>
      </c>
      <c r="E502" s="8">
        <v>50.12</v>
      </c>
      <c r="F502" s="3">
        <v>42552</v>
      </c>
      <c r="G502" s="2">
        <f>1</f>
        <v>1</v>
      </c>
      <c r="H502" s="26">
        <f>IF(SUMPRODUCT(($A$2:$A502=A502)*($B$2:$B502=B502))&gt;1,0,1)</f>
        <v>1</v>
      </c>
      <c r="I502" s="2">
        <f>COUNTIFS(customer_data[[#All],[customer_name]],customer_data[[#This Row],[customer_name]],customer_data[[#All],[city]],customer_data[[#This Row],[city]])</f>
        <v>1</v>
      </c>
    </row>
    <row r="503" spans="1:9" x14ac:dyDescent="0.25">
      <c r="A503" s="2" t="s">
        <v>626</v>
      </c>
      <c r="B503" s="2" t="s">
        <v>627</v>
      </c>
      <c r="C503" s="2" t="s">
        <v>709</v>
      </c>
      <c r="D503" s="2">
        <v>94010</v>
      </c>
      <c r="E503" s="8">
        <v>70.69</v>
      </c>
      <c r="F503" s="3">
        <v>42552</v>
      </c>
      <c r="G503" s="2">
        <f>1</f>
        <v>1</v>
      </c>
      <c r="H503" s="26">
        <f>IF(SUMPRODUCT(($A$2:$A503=A503)*($B$2:$B503=B503))&gt;1,0,1)</f>
        <v>1</v>
      </c>
      <c r="I503" s="2">
        <f>COUNTIFS(customer_data[[#All],[customer_name]],customer_data[[#This Row],[customer_name]],customer_data[[#All],[city]],customer_data[[#This Row],[city]])</f>
        <v>1</v>
      </c>
    </row>
    <row r="504" spans="1:9" x14ac:dyDescent="0.25">
      <c r="A504" s="2" t="s">
        <v>388</v>
      </c>
      <c r="B504" s="2" t="s">
        <v>389</v>
      </c>
      <c r="C504" s="2" t="s">
        <v>709</v>
      </c>
      <c r="D504" s="2">
        <v>94011</v>
      </c>
      <c r="E504" s="8">
        <v>43.91</v>
      </c>
      <c r="F504" s="3">
        <v>42552</v>
      </c>
      <c r="G504" s="2">
        <f>1</f>
        <v>1</v>
      </c>
      <c r="H504" s="26">
        <f>IF(SUMPRODUCT(($A$2:$A504=A504)*($B$2:$B504=B504))&gt;1,0,1)</f>
        <v>1</v>
      </c>
      <c r="I504" s="2">
        <f>COUNTIFS(customer_data[[#All],[customer_name]],customer_data[[#This Row],[customer_name]],customer_data[[#All],[city]],customer_data[[#This Row],[city]])</f>
        <v>1</v>
      </c>
    </row>
    <row r="505" spans="1:9" x14ac:dyDescent="0.25">
      <c r="A505" s="2" t="s">
        <v>182</v>
      </c>
      <c r="B505" s="2" t="s">
        <v>183</v>
      </c>
      <c r="C505" s="2" t="s">
        <v>709</v>
      </c>
      <c r="D505" s="2">
        <v>94010</v>
      </c>
      <c r="E505" s="8">
        <v>33.979999999999997</v>
      </c>
      <c r="F505" s="3">
        <v>42401</v>
      </c>
      <c r="G505" s="2">
        <f>1</f>
        <v>1</v>
      </c>
      <c r="H505" s="26">
        <f>IF(SUMPRODUCT(($A$2:$A505=A505)*($B$2:$B505=B505))&gt;1,0,1)</f>
        <v>1</v>
      </c>
      <c r="I505" s="2">
        <f>COUNTIFS(customer_data[[#All],[customer_name]],customer_data[[#This Row],[customer_name]],customer_data[[#All],[city]],customer_data[[#This Row],[city]])</f>
        <v>1</v>
      </c>
    </row>
    <row r="506" spans="1:9" x14ac:dyDescent="0.25">
      <c r="A506" s="2" t="s">
        <v>308</v>
      </c>
      <c r="B506" s="2" t="s">
        <v>309</v>
      </c>
      <c r="C506" s="2" t="s">
        <v>709</v>
      </c>
      <c r="D506" s="2">
        <v>94011</v>
      </c>
      <c r="E506" s="8">
        <v>40</v>
      </c>
      <c r="F506" s="3">
        <v>42370</v>
      </c>
      <c r="G506" s="2">
        <f>1</f>
        <v>1</v>
      </c>
      <c r="H506" s="26">
        <f>IF(SUMPRODUCT(($A$2:$A506=A506)*($B$2:$B506=B506))&gt;1,0,1)</f>
        <v>1</v>
      </c>
      <c r="I506" s="2">
        <f>COUNTIFS(customer_data[[#All],[customer_name]],customer_data[[#This Row],[customer_name]],customer_data[[#All],[city]],customer_data[[#This Row],[city]])</f>
        <v>7</v>
      </c>
    </row>
    <row r="507" spans="1:9" x14ac:dyDescent="0.25">
      <c r="A507" s="2" t="s">
        <v>308</v>
      </c>
      <c r="B507" s="2" t="s">
        <v>309</v>
      </c>
      <c r="C507" s="2" t="s">
        <v>709</v>
      </c>
      <c r="D507" s="2">
        <v>94011</v>
      </c>
      <c r="E507" s="8">
        <v>40</v>
      </c>
      <c r="F507" s="3">
        <v>42401</v>
      </c>
      <c r="G507" s="2">
        <f>1</f>
        <v>1</v>
      </c>
      <c r="H507" s="26">
        <f>IF(SUMPRODUCT(($A$2:$A507=A507)*($B$2:$B507=B507))&gt;1,0,1)</f>
        <v>0</v>
      </c>
      <c r="I507" s="2">
        <f>COUNTIFS(customer_data[[#All],[customer_name]],customer_data[[#This Row],[customer_name]],customer_data[[#All],[city]],customer_data[[#This Row],[city]])</f>
        <v>7</v>
      </c>
    </row>
    <row r="508" spans="1:9" x14ac:dyDescent="0.25">
      <c r="A508" s="2" t="s">
        <v>308</v>
      </c>
      <c r="B508" s="2" t="s">
        <v>309</v>
      </c>
      <c r="C508" s="2" t="s">
        <v>709</v>
      </c>
      <c r="D508" s="2">
        <v>94011</v>
      </c>
      <c r="E508" s="8">
        <v>40</v>
      </c>
      <c r="F508" s="3">
        <v>42430</v>
      </c>
      <c r="G508" s="2">
        <f>1</f>
        <v>1</v>
      </c>
      <c r="H508" s="26">
        <f>IF(SUMPRODUCT(($A$2:$A508=A508)*($B$2:$B508=B508))&gt;1,0,1)</f>
        <v>0</v>
      </c>
      <c r="I508" s="2">
        <f>COUNTIFS(customer_data[[#All],[customer_name]],customer_data[[#This Row],[customer_name]],customer_data[[#All],[city]],customer_data[[#This Row],[city]])</f>
        <v>7</v>
      </c>
    </row>
    <row r="509" spans="1:9" x14ac:dyDescent="0.25">
      <c r="A509" s="2" t="s">
        <v>308</v>
      </c>
      <c r="B509" s="2" t="s">
        <v>309</v>
      </c>
      <c r="C509" s="2" t="s">
        <v>709</v>
      </c>
      <c r="D509" s="2">
        <v>94011</v>
      </c>
      <c r="E509" s="8">
        <v>40</v>
      </c>
      <c r="F509" s="3">
        <v>42461</v>
      </c>
      <c r="G509" s="2">
        <f>1</f>
        <v>1</v>
      </c>
      <c r="H509" s="26">
        <f>IF(SUMPRODUCT(($A$2:$A509=A509)*($B$2:$B509=B509))&gt;1,0,1)</f>
        <v>0</v>
      </c>
      <c r="I509" s="2">
        <f>COUNTIFS(customer_data[[#All],[customer_name]],customer_data[[#This Row],[customer_name]],customer_data[[#All],[city]],customer_data[[#This Row],[city]])</f>
        <v>7</v>
      </c>
    </row>
    <row r="510" spans="1:9" x14ac:dyDescent="0.25">
      <c r="A510" s="2" t="s">
        <v>308</v>
      </c>
      <c r="B510" s="2" t="s">
        <v>309</v>
      </c>
      <c r="C510" s="2" t="s">
        <v>709</v>
      </c>
      <c r="D510" s="2">
        <v>94011</v>
      </c>
      <c r="E510" s="8">
        <v>40</v>
      </c>
      <c r="F510" s="3">
        <v>42491</v>
      </c>
      <c r="G510" s="2">
        <f>1</f>
        <v>1</v>
      </c>
      <c r="H510" s="26">
        <f>IF(SUMPRODUCT(($A$2:$A510=A510)*($B$2:$B510=B510))&gt;1,0,1)</f>
        <v>0</v>
      </c>
      <c r="I510" s="2">
        <f>COUNTIFS(customer_data[[#All],[customer_name]],customer_data[[#This Row],[customer_name]],customer_data[[#All],[city]],customer_data[[#This Row],[city]])</f>
        <v>7</v>
      </c>
    </row>
    <row r="511" spans="1:9" x14ac:dyDescent="0.25">
      <c r="A511" s="2" t="s">
        <v>308</v>
      </c>
      <c r="B511" s="2" t="s">
        <v>309</v>
      </c>
      <c r="C511" s="2" t="s">
        <v>709</v>
      </c>
      <c r="D511" s="2">
        <v>94011</v>
      </c>
      <c r="E511" s="8">
        <v>40</v>
      </c>
      <c r="F511" s="3">
        <v>42522</v>
      </c>
      <c r="G511" s="2">
        <f>1</f>
        <v>1</v>
      </c>
      <c r="H511" s="26">
        <f>IF(SUMPRODUCT(($A$2:$A511=A511)*($B$2:$B511=B511))&gt;1,0,1)</f>
        <v>0</v>
      </c>
      <c r="I511" s="2">
        <f>COUNTIFS(customer_data[[#All],[customer_name]],customer_data[[#This Row],[customer_name]],customer_data[[#All],[city]],customer_data[[#This Row],[city]])</f>
        <v>7</v>
      </c>
    </row>
    <row r="512" spans="1:9" x14ac:dyDescent="0.25">
      <c r="A512" s="2" t="s">
        <v>308</v>
      </c>
      <c r="B512" s="2" t="s">
        <v>309</v>
      </c>
      <c r="C512" s="2" t="s">
        <v>709</v>
      </c>
      <c r="D512" s="2">
        <v>94011</v>
      </c>
      <c r="E512" s="8">
        <v>40</v>
      </c>
      <c r="F512" s="3">
        <v>42552</v>
      </c>
      <c r="G512" s="2">
        <f>1</f>
        <v>1</v>
      </c>
      <c r="H512" s="26">
        <f>IF(SUMPRODUCT(($A$2:$A512=A512)*($B$2:$B512=B512))&gt;1,0,1)</f>
        <v>0</v>
      </c>
      <c r="I512" s="2">
        <f>COUNTIFS(customer_data[[#All],[customer_name]],customer_data[[#This Row],[customer_name]],customer_data[[#All],[city]],customer_data[[#This Row],[city]])</f>
        <v>7</v>
      </c>
    </row>
    <row r="513" spans="1:9" x14ac:dyDescent="0.25">
      <c r="A513" s="2" t="s">
        <v>190</v>
      </c>
      <c r="B513" s="2" t="s">
        <v>191</v>
      </c>
      <c r="C513" s="2" t="s">
        <v>709</v>
      </c>
      <c r="D513" s="2">
        <v>94011</v>
      </c>
      <c r="E513" s="8">
        <v>33.979999999999997</v>
      </c>
      <c r="F513" s="3">
        <v>42461</v>
      </c>
      <c r="G513" s="2">
        <f>1</f>
        <v>1</v>
      </c>
      <c r="H513" s="26">
        <f>IF(SUMPRODUCT(($A$2:$A513=A513)*($B$2:$B513=B513))&gt;1,0,1)</f>
        <v>1</v>
      </c>
      <c r="I513" s="2">
        <f>COUNTIFS(customer_data[[#All],[customer_name]],customer_data[[#This Row],[customer_name]],customer_data[[#All],[city]],customer_data[[#This Row],[city]])</f>
        <v>4</v>
      </c>
    </row>
    <row r="514" spans="1:9" x14ac:dyDescent="0.25">
      <c r="A514" s="2" t="s">
        <v>190</v>
      </c>
      <c r="B514" s="2" t="s">
        <v>191</v>
      </c>
      <c r="C514" s="2" t="s">
        <v>709</v>
      </c>
      <c r="D514" s="2">
        <v>94011</v>
      </c>
      <c r="E514" s="8">
        <v>33.979999999999997</v>
      </c>
      <c r="F514" s="3">
        <v>42491</v>
      </c>
      <c r="G514" s="2">
        <f>1</f>
        <v>1</v>
      </c>
      <c r="H514" s="26">
        <f>IF(SUMPRODUCT(($A$2:$A514=A514)*($B$2:$B514=B514))&gt;1,0,1)</f>
        <v>0</v>
      </c>
      <c r="I514" s="2">
        <f>COUNTIFS(customer_data[[#All],[customer_name]],customer_data[[#This Row],[customer_name]],customer_data[[#All],[city]],customer_data[[#This Row],[city]])</f>
        <v>4</v>
      </c>
    </row>
    <row r="515" spans="1:9" x14ac:dyDescent="0.25">
      <c r="A515" s="2" t="s">
        <v>190</v>
      </c>
      <c r="B515" s="2" t="s">
        <v>191</v>
      </c>
      <c r="C515" s="2" t="s">
        <v>709</v>
      </c>
      <c r="D515" s="2">
        <v>94011</v>
      </c>
      <c r="E515" s="8">
        <v>33.979999999999997</v>
      </c>
      <c r="F515" s="3">
        <v>42522</v>
      </c>
      <c r="G515" s="2">
        <f>1</f>
        <v>1</v>
      </c>
      <c r="H515" s="26">
        <f>IF(SUMPRODUCT(($A$2:$A515=A515)*($B$2:$B515=B515))&gt;1,0,1)</f>
        <v>0</v>
      </c>
      <c r="I515" s="2">
        <f>COUNTIFS(customer_data[[#All],[customer_name]],customer_data[[#This Row],[customer_name]],customer_data[[#All],[city]],customer_data[[#This Row],[city]])</f>
        <v>4</v>
      </c>
    </row>
    <row r="516" spans="1:9" x14ac:dyDescent="0.25">
      <c r="A516" s="2" t="s">
        <v>190</v>
      </c>
      <c r="B516" s="2" t="s">
        <v>191</v>
      </c>
      <c r="C516" s="2" t="s">
        <v>709</v>
      </c>
      <c r="D516" s="2">
        <v>94011</v>
      </c>
      <c r="E516" s="8">
        <v>33.979999999999997</v>
      </c>
      <c r="F516" s="3">
        <v>42552</v>
      </c>
      <c r="G516" s="2">
        <f>1</f>
        <v>1</v>
      </c>
      <c r="H516" s="26">
        <f>IF(SUMPRODUCT(($A$2:$A516=A516)*($B$2:$B516=B516))&gt;1,0,1)</f>
        <v>0</v>
      </c>
      <c r="I516" s="2">
        <f>COUNTIFS(customer_data[[#All],[customer_name]],customer_data[[#This Row],[customer_name]],customer_data[[#All],[city]],customer_data[[#This Row],[city]])</f>
        <v>4</v>
      </c>
    </row>
    <row r="517" spans="1:9" x14ac:dyDescent="0.25">
      <c r="A517" s="2" t="s">
        <v>598</v>
      </c>
      <c r="B517" s="2" t="s">
        <v>599</v>
      </c>
      <c r="C517" s="2" t="s">
        <v>709</v>
      </c>
      <c r="D517" s="2">
        <v>94010</v>
      </c>
      <c r="E517" s="8">
        <v>62.02</v>
      </c>
      <c r="F517" s="3">
        <v>42370</v>
      </c>
      <c r="G517" s="2">
        <f>1</f>
        <v>1</v>
      </c>
      <c r="H517" s="26">
        <f>IF(SUMPRODUCT(($A$2:$A517=A517)*($B$2:$B517=B517))&gt;1,0,1)</f>
        <v>1</v>
      </c>
      <c r="I517" s="2">
        <f>COUNTIFS(customer_data[[#All],[customer_name]],customer_data[[#This Row],[customer_name]],customer_data[[#All],[city]],customer_data[[#This Row],[city]])</f>
        <v>7</v>
      </c>
    </row>
    <row r="518" spans="1:9" x14ac:dyDescent="0.25">
      <c r="A518" s="2" t="s">
        <v>598</v>
      </c>
      <c r="B518" s="2" t="s">
        <v>599</v>
      </c>
      <c r="C518" s="2" t="s">
        <v>709</v>
      </c>
      <c r="D518" s="2">
        <v>94010</v>
      </c>
      <c r="E518" s="8">
        <v>62.02</v>
      </c>
      <c r="F518" s="3">
        <v>42401</v>
      </c>
      <c r="G518" s="2">
        <f>1</f>
        <v>1</v>
      </c>
      <c r="H518" s="26">
        <f>IF(SUMPRODUCT(($A$2:$A518=A518)*($B$2:$B518=B518))&gt;1,0,1)</f>
        <v>0</v>
      </c>
      <c r="I518" s="2">
        <f>COUNTIFS(customer_data[[#All],[customer_name]],customer_data[[#This Row],[customer_name]],customer_data[[#All],[city]],customer_data[[#This Row],[city]])</f>
        <v>7</v>
      </c>
    </row>
    <row r="519" spans="1:9" x14ac:dyDescent="0.25">
      <c r="A519" s="2" t="s">
        <v>598</v>
      </c>
      <c r="B519" s="2" t="s">
        <v>599</v>
      </c>
      <c r="C519" s="2" t="s">
        <v>709</v>
      </c>
      <c r="D519" s="2">
        <v>94010</v>
      </c>
      <c r="E519" s="8">
        <v>62.02</v>
      </c>
      <c r="F519" s="3">
        <v>42430</v>
      </c>
      <c r="G519" s="2">
        <f>1</f>
        <v>1</v>
      </c>
      <c r="H519" s="26">
        <f>IF(SUMPRODUCT(($A$2:$A519=A519)*($B$2:$B519=B519))&gt;1,0,1)</f>
        <v>0</v>
      </c>
      <c r="I519" s="2">
        <f>COUNTIFS(customer_data[[#All],[customer_name]],customer_data[[#This Row],[customer_name]],customer_data[[#All],[city]],customer_data[[#This Row],[city]])</f>
        <v>7</v>
      </c>
    </row>
    <row r="520" spans="1:9" x14ac:dyDescent="0.25">
      <c r="A520" s="2" t="s">
        <v>598</v>
      </c>
      <c r="B520" s="2" t="s">
        <v>599</v>
      </c>
      <c r="C520" s="2" t="s">
        <v>709</v>
      </c>
      <c r="D520" s="2">
        <v>94010</v>
      </c>
      <c r="E520" s="8">
        <v>62.02</v>
      </c>
      <c r="F520" s="3">
        <v>42461</v>
      </c>
      <c r="G520" s="2">
        <f>1</f>
        <v>1</v>
      </c>
      <c r="H520" s="26">
        <f>IF(SUMPRODUCT(($A$2:$A520=A520)*($B$2:$B520=B520))&gt;1,0,1)</f>
        <v>0</v>
      </c>
      <c r="I520" s="2">
        <f>COUNTIFS(customer_data[[#All],[customer_name]],customer_data[[#This Row],[customer_name]],customer_data[[#All],[city]],customer_data[[#This Row],[city]])</f>
        <v>7</v>
      </c>
    </row>
    <row r="521" spans="1:9" x14ac:dyDescent="0.25">
      <c r="A521" s="2" t="s">
        <v>598</v>
      </c>
      <c r="B521" s="2" t="s">
        <v>599</v>
      </c>
      <c r="C521" s="2" t="s">
        <v>709</v>
      </c>
      <c r="D521" s="2">
        <v>94010</v>
      </c>
      <c r="E521" s="8">
        <v>62.02</v>
      </c>
      <c r="F521" s="3">
        <v>42491</v>
      </c>
      <c r="G521" s="2">
        <f>1</f>
        <v>1</v>
      </c>
      <c r="H521" s="26">
        <f>IF(SUMPRODUCT(($A$2:$A521=A521)*($B$2:$B521=B521))&gt;1,0,1)</f>
        <v>0</v>
      </c>
      <c r="I521" s="2">
        <f>COUNTIFS(customer_data[[#All],[customer_name]],customer_data[[#This Row],[customer_name]],customer_data[[#All],[city]],customer_data[[#This Row],[city]])</f>
        <v>7</v>
      </c>
    </row>
    <row r="522" spans="1:9" x14ac:dyDescent="0.25">
      <c r="A522" s="2" t="s">
        <v>598</v>
      </c>
      <c r="B522" s="2" t="s">
        <v>599</v>
      </c>
      <c r="C522" s="2" t="s">
        <v>709</v>
      </c>
      <c r="D522" s="2">
        <v>94010</v>
      </c>
      <c r="E522" s="8">
        <v>62.02</v>
      </c>
      <c r="F522" s="3">
        <v>42522</v>
      </c>
      <c r="G522" s="2">
        <f>1</f>
        <v>1</v>
      </c>
      <c r="H522" s="26">
        <f>IF(SUMPRODUCT(($A$2:$A522=A522)*($B$2:$B522=B522))&gt;1,0,1)</f>
        <v>0</v>
      </c>
      <c r="I522" s="2">
        <f>COUNTIFS(customer_data[[#All],[customer_name]],customer_data[[#This Row],[customer_name]],customer_data[[#All],[city]],customer_data[[#This Row],[city]])</f>
        <v>7</v>
      </c>
    </row>
    <row r="523" spans="1:9" x14ac:dyDescent="0.25">
      <c r="A523" s="2" t="s">
        <v>598</v>
      </c>
      <c r="B523" s="2" t="s">
        <v>599</v>
      </c>
      <c r="C523" s="2" t="s">
        <v>709</v>
      </c>
      <c r="D523" s="2">
        <v>94010</v>
      </c>
      <c r="E523" s="8">
        <v>62.02</v>
      </c>
      <c r="F523" s="3">
        <v>42552</v>
      </c>
      <c r="G523" s="2">
        <f>1</f>
        <v>1</v>
      </c>
      <c r="H523" s="26">
        <f>IF(SUMPRODUCT(($A$2:$A523=A523)*($B$2:$B523=B523))&gt;1,0,1)</f>
        <v>0</v>
      </c>
      <c r="I523" s="2">
        <f>COUNTIFS(customer_data[[#All],[customer_name]],customer_data[[#This Row],[customer_name]],customer_data[[#All],[city]],customer_data[[#This Row],[city]])</f>
        <v>7</v>
      </c>
    </row>
    <row r="524" spans="1:9" x14ac:dyDescent="0.25">
      <c r="A524" s="2" t="s">
        <v>320</v>
      </c>
      <c r="B524" s="2" t="s">
        <v>321</v>
      </c>
      <c r="C524" s="2" t="s">
        <v>709</v>
      </c>
      <c r="D524" s="2">
        <v>94010</v>
      </c>
      <c r="E524" s="8">
        <v>76.48</v>
      </c>
      <c r="F524" s="3">
        <v>42522</v>
      </c>
      <c r="G524" s="2">
        <f>1</f>
        <v>1</v>
      </c>
      <c r="H524" s="26">
        <f>IF(SUMPRODUCT(($A$2:$A524=A524)*($B$2:$B524=B524))&gt;1,0,1)</f>
        <v>1</v>
      </c>
      <c r="I524" s="2">
        <f>COUNTIFS(customer_data[[#All],[customer_name]],customer_data[[#This Row],[customer_name]],customer_data[[#All],[city]],customer_data[[#This Row],[city]])</f>
        <v>2</v>
      </c>
    </row>
    <row r="525" spans="1:9" x14ac:dyDescent="0.25">
      <c r="A525" s="2" t="s">
        <v>320</v>
      </c>
      <c r="B525" s="2" t="s">
        <v>321</v>
      </c>
      <c r="C525" s="2" t="s">
        <v>709</v>
      </c>
      <c r="D525" s="2">
        <v>94010</v>
      </c>
      <c r="E525" s="8">
        <v>76.48</v>
      </c>
      <c r="F525" s="3">
        <v>42552</v>
      </c>
      <c r="G525" s="2">
        <f>1</f>
        <v>1</v>
      </c>
      <c r="H525" s="26">
        <f>IF(SUMPRODUCT(($A$2:$A525=A525)*($B$2:$B525=B525))&gt;1,0,1)</f>
        <v>0</v>
      </c>
      <c r="I525" s="2">
        <f>COUNTIFS(customer_data[[#All],[customer_name]],customer_data[[#This Row],[customer_name]],customer_data[[#All],[city]],customer_data[[#This Row],[city]])</f>
        <v>2</v>
      </c>
    </row>
    <row r="526" spans="1:9" x14ac:dyDescent="0.25">
      <c r="A526" s="2" t="s">
        <v>210</v>
      </c>
      <c r="B526" s="2" t="s">
        <v>211</v>
      </c>
      <c r="C526" s="2" t="s">
        <v>709</v>
      </c>
      <c r="D526" s="2">
        <v>94010</v>
      </c>
      <c r="E526" s="8">
        <v>33.979999999999997</v>
      </c>
      <c r="F526" s="3">
        <v>42370</v>
      </c>
      <c r="G526" s="2">
        <f>1</f>
        <v>1</v>
      </c>
      <c r="H526" s="26">
        <f>IF(SUMPRODUCT(($A$2:$A526=A526)*($B$2:$B526=B526))&gt;1,0,1)</f>
        <v>1</v>
      </c>
      <c r="I526" s="2">
        <f>COUNTIFS(customer_data[[#All],[customer_name]],customer_data[[#This Row],[customer_name]],customer_data[[#All],[city]],customer_data[[#This Row],[city]])</f>
        <v>7</v>
      </c>
    </row>
    <row r="527" spans="1:9" x14ac:dyDescent="0.25">
      <c r="A527" s="2" t="s">
        <v>210</v>
      </c>
      <c r="B527" s="2" t="s">
        <v>211</v>
      </c>
      <c r="C527" s="2" t="s">
        <v>709</v>
      </c>
      <c r="D527" s="2">
        <v>94010</v>
      </c>
      <c r="E527" s="8">
        <v>33.979999999999997</v>
      </c>
      <c r="F527" s="3">
        <v>42401</v>
      </c>
      <c r="G527" s="2">
        <f>1</f>
        <v>1</v>
      </c>
      <c r="H527" s="26">
        <f>IF(SUMPRODUCT(($A$2:$A527=A527)*($B$2:$B527=B527))&gt;1,0,1)</f>
        <v>0</v>
      </c>
      <c r="I527" s="2">
        <f>COUNTIFS(customer_data[[#All],[customer_name]],customer_data[[#This Row],[customer_name]],customer_data[[#All],[city]],customer_data[[#This Row],[city]])</f>
        <v>7</v>
      </c>
    </row>
    <row r="528" spans="1:9" x14ac:dyDescent="0.25">
      <c r="A528" s="2" t="s">
        <v>210</v>
      </c>
      <c r="B528" s="2" t="s">
        <v>211</v>
      </c>
      <c r="C528" s="2" t="s">
        <v>709</v>
      </c>
      <c r="D528" s="2">
        <v>94010</v>
      </c>
      <c r="E528" s="8">
        <v>33.979999999999997</v>
      </c>
      <c r="F528" s="3">
        <v>42430</v>
      </c>
      <c r="G528" s="2">
        <f>1</f>
        <v>1</v>
      </c>
      <c r="H528" s="26">
        <f>IF(SUMPRODUCT(($A$2:$A528=A528)*($B$2:$B528=B528))&gt;1,0,1)</f>
        <v>0</v>
      </c>
      <c r="I528" s="2">
        <f>COUNTIFS(customer_data[[#All],[customer_name]],customer_data[[#This Row],[customer_name]],customer_data[[#All],[city]],customer_data[[#This Row],[city]])</f>
        <v>7</v>
      </c>
    </row>
    <row r="529" spans="1:9" x14ac:dyDescent="0.25">
      <c r="A529" s="2" t="s">
        <v>210</v>
      </c>
      <c r="B529" s="2" t="s">
        <v>211</v>
      </c>
      <c r="C529" s="2" t="s">
        <v>709</v>
      </c>
      <c r="D529" s="2">
        <v>94010</v>
      </c>
      <c r="E529" s="8">
        <v>33.979999999999997</v>
      </c>
      <c r="F529" s="3">
        <v>42461</v>
      </c>
      <c r="G529" s="2">
        <f>1</f>
        <v>1</v>
      </c>
      <c r="H529" s="26">
        <f>IF(SUMPRODUCT(($A$2:$A529=A529)*($B$2:$B529=B529))&gt;1,0,1)</f>
        <v>0</v>
      </c>
      <c r="I529" s="2">
        <f>COUNTIFS(customer_data[[#All],[customer_name]],customer_data[[#This Row],[customer_name]],customer_data[[#All],[city]],customer_data[[#This Row],[city]])</f>
        <v>7</v>
      </c>
    </row>
    <row r="530" spans="1:9" x14ac:dyDescent="0.25">
      <c r="A530" s="2" t="s">
        <v>210</v>
      </c>
      <c r="B530" s="2" t="s">
        <v>211</v>
      </c>
      <c r="C530" s="2" t="s">
        <v>709</v>
      </c>
      <c r="D530" s="2">
        <v>94010</v>
      </c>
      <c r="E530" s="8">
        <v>33.979999999999997</v>
      </c>
      <c r="F530" s="3">
        <v>42491</v>
      </c>
      <c r="G530" s="2">
        <f>1</f>
        <v>1</v>
      </c>
      <c r="H530" s="26">
        <f>IF(SUMPRODUCT(($A$2:$A530=A530)*($B$2:$B530=B530))&gt;1,0,1)</f>
        <v>0</v>
      </c>
      <c r="I530" s="2">
        <f>COUNTIFS(customer_data[[#All],[customer_name]],customer_data[[#This Row],[customer_name]],customer_data[[#All],[city]],customer_data[[#This Row],[city]])</f>
        <v>7</v>
      </c>
    </row>
    <row r="531" spans="1:9" x14ac:dyDescent="0.25">
      <c r="A531" s="2" t="s">
        <v>210</v>
      </c>
      <c r="B531" s="2" t="s">
        <v>211</v>
      </c>
      <c r="C531" s="2" t="s">
        <v>709</v>
      </c>
      <c r="D531" s="2">
        <v>94010</v>
      </c>
      <c r="E531" s="8">
        <v>33.979999999999997</v>
      </c>
      <c r="F531" s="3">
        <v>42522</v>
      </c>
      <c r="G531" s="2">
        <f>1</f>
        <v>1</v>
      </c>
      <c r="H531" s="26">
        <f>IF(SUMPRODUCT(($A$2:$A531=A531)*($B$2:$B531=B531))&gt;1,0,1)</f>
        <v>0</v>
      </c>
      <c r="I531" s="2">
        <f>COUNTIFS(customer_data[[#All],[customer_name]],customer_data[[#This Row],[customer_name]],customer_data[[#All],[city]],customer_data[[#This Row],[city]])</f>
        <v>7</v>
      </c>
    </row>
    <row r="532" spans="1:9" x14ac:dyDescent="0.25">
      <c r="A532" s="2" t="s">
        <v>210</v>
      </c>
      <c r="B532" s="2" t="s">
        <v>211</v>
      </c>
      <c r="C532" s="2" t="s">
        <v>709</v>
      </c>
      <c r="D532" s="2">
        <v>94010</v>
      </c>
      <c r="E532" s="8">
        <v>33.979999999999997</v>
      </c>
      <c r="F532" s="3">
        <v>42552</v>
      </c>
      <c r="G532" s="2">
        <f>1</f>
        <v>1</v>
      </c>
      <c r="H532" s="26">
        <f>IF(SUMPRODUCT(($A$2:$A532=A532)*($B$2:$B532=B532))&gt;1,0,1)</f>
        <v>0</v>
      </c>
      <c r="I532" s="2">
        <f>COUNTIFS(customer_data[[#All],[customer_name]],customer_data[[#This Row],[customer_name]],customer_data[[#All],[city]],customer_data[[#This Row],[city]])</f>
        <v>7</v>
      </c>
    </row>
    <row r="533" spans="1:9" x14ac:dyDescent="0.25">
      <c r="A533" s="2" t="s">
        <v>426</v>
      </c>
      <c r="B533" s="2" t="s">
        <v>427</v>
      </c>
      <c r="C533" s="2" t="s">
        <v>709</v>
      </c>
      <c r="D533" s="2">
        <v>94010</v>
      </c>
      <c r="E533" s="8">
        <v>47.55</v>
      </c>
      <c r="F533" s="3">
        <v>42461</v>
      </c>
      <c r="G533" s="2">
        <f>1</f>
        <v>1</v>
      </c>
      <c r="H533" s="26">
        <f>IF(SUMPRODUCT(($A$2:$A533=A533)*($B$2:$B533=B533))&gt;1,0,1)</f>
        <v>1</v>
      </c>
      <c r="I533" s="2">
        <f>COUNTIFS(customer_data[[#All],[customer_name]],customer_data[[#This Row],[customer_name]],customer_data[[#All],[city]],customer_data[[#This Row],[city]])</f>
        <v>4</v>
      </c>
    </row>
    <row r="534" spans="1:9" x14ac:dyDescent="0.25">
      <c r="A534" s="2" t="s">
        <v>426</v>
      </c>
      <c r="B534" s="2" t="s">
        <v>427</v>
      </c>
      <c r="C534" s="2" t="s">
        <v>709</v>
      </c>
      <c r="D534" s="2">
        <v>94010</v>
      </c>
      <c r="E534" s="8">
        <v>47.55</v>
      </c>
      <c r="F534" s="3">
        <v>42491</v>
      </c>
      <c r="G534" s="2">
        <f>1</f>
        <v>1</v>
      </c>
      <c r="H534" s="26">
        <f>IF(SUMPRODUCT(($A$2:$A534=A534)*($B$2:$B534=B534))&gt;1,0,1)</f>
        <v>0</v>
      </c>
      <c r="I534" s="2">
        <f>COUNTIFS(customer_data[[#All],[customer_name]],customer_data[[#This Row],[customer_name]],customer_data[[#All],[city]],customer_data[[#This Row],[city]])</f>
        <v>4</v>
      </c>
    </row>
    <row r="535" spans="1:9" x14ac:dyDescent="0.25">
      <c r="A535" s="2" t="s">
        <v>426</v>
      </c>
      <c r="B535" s="2" t="s">
        <v>427</v>
      </c>
      <c r="C535" s="2" t="s">
        <v>709</v>
      </c>
      <c r="D535" s="2">
        <v>94010</v>
      </c>
      <c r="E535" s="8">
        <v>47.55</v>
      </c>
      <c r="F535" s="3">
        <v>42522</v>
      </c>
      <c r="G535" s="2">
        <f>1</f>
        <v>1</v>
      </c>
      <c r="H535" s="26">
        <f>IF(SUMPRODUCT(($A$2:$A535=A535)*($B$2:$B535=B535))&gt;1,0,1)</f>
        <v>0</v>
      </c>
      <c r="I535" s="2">
        <f>COUNTIFS(customer_data[[#All],[customer_name]],customer_data[[#This Row],[customer_name]],customer_data[[#All],[city]],customer_data[[#This Row],[city]])</f>
        <v>4</v>
      </c>
    </row>
    <row r="536" spans="1:9" x14ac:dyDescent="0.25">
      <c r="A536" s="2" t="s">
        <v>426</v>
      </c>
      <c r="B536" s="2" t="s">
        <v>427</v>
      </c>
      <c r="C536" s="2" t="s">
        <v>709</v>
      </c>
      <c r="D536" s="2">
        <v>94010</v>
      </c>
      <c r="E536" s="8">
        <v>47.55</v>
      </c>
      <c r="F536" s="3">
        <v>42552</v>
      </c>
      <c r="G536" s="2">
        <f>1</f>
        <v>1</v>
      </c>
      <c r="H536" s="26">
        <f>IF(SUMPRODUCT(($A$2:$A536=A536)*($B$2:$B536=B536))&gt;1,0,1)</f>
        <v>0</v>
      </c>
      <c r="I536" s="2">
        <f>COUNTIFS(customer_data[[#All],[customer_name]],customer_data[[#This Row],[customer_name]],customer_data[[#All],[city]],customer_data[[#This Row],[city]])</f>
        <v>4</v>
      </c>
    </row>
    <row r="537" spans="1:9" x14ac:dyDescent="0.25">
      <c r="A537" s="2" t="s">
        <v>152</v>
      </c>
      <c r="B537" s="2" t="s">
        <v>153</v>
      </c>
      <c r="C537" s="2" t="s">
        <v>709</v>
      </c>
      <c r="D537" s="2">
        <v>94011</v>
      </c>
      <c r="E537" s="8">
        <v>31.86</v>
      </c>
      <c r="F537" s="3">
        <v>42522</v>
      </c>
      <c r="G537" s="2">
        <f>1</f>
        <v>1</v>
      </c>
      <c r="H537" s="26">
        <f>IF(SUMPRODUCT(($A$2:$A537=A537)*($B$2:$B537=B537))&gt;1,0,1)</f>
        <v>1</v>
      </c>
      <c r="I537" s="2">
        <f>COUNTIFS(customer_data[[#All],[customer_name]],customer_data[[#This Row],[customer_name]],customer_data[[#All],[city]],customer_data[[#This Row],[city]])</f>
        <v>2</v>
      </c>
    </row>
    <row r="538" spans="1:9" x14ac:dyDescent="0.25">
      <c r="A538" s="2" t="s">
        <v>152</v>
      </c>
      <c r="B538" s="2" t="s">
        <v>153</v>
      </c>
      <c r="C538" s="2" t="s">
        <v>709</v>
      </c>
      <c r="D538" s="2">
        <v>94011</v>
      </c>
      <c r="E538" s="8">
        <v>31.86</v>
      </c>
      <c r="F538" s="3">
        <v>42552</v>
      </c>
      <c r="G538" s="2">
        <f>1</f>
        <v>1</v>
      </c>
      <c r="H538" s="26">
        <f>IF(SUMPRODUCT(($A$2:$A538=A538)*($B$2:$B538=B538))&gt;1,0,1)</f>
        <v>0</v>
      </c>
      <c r="I538" s="2">
        <f>COUNTIFS(customer_data[[#All],[customer_name]],customer_data[[#This Row],[customer_name]],customer_data[[#All],[city]],customer_data[[#This Row],[city]])</f>
        <v>2</v>
      </c>
    </row>
    <row r="539" spans="1:9" x14ac:dyDescent="0.25">
      <c r="A539" s="2" t="s">
        <v>72</v>
      </c>
      <c r="B539" s="2" t="s">
        <v>73</v>
      </c>
      <c r="C539" s="2" t="s">
        <v>709</v>
      </c>
      <c r="D539" s="2">
        <v>94010</v>
      </c>
      <c r="E539" s="8">
        <v>42.48</v>
      </c>
      <c r="F539" s="3">
        <v>42461</v>
      </c>
      <c r="G539" s="2">
        <f>1</f>
        <v>1</v>
      </c>
      <c r="H539" s="26">
        <f>IF(SUMPRODUCT(($A$2:$A539=A539)*($B$2:$B539=B539))&gt;1,0,1)</f>
        <v>1</v>
      </c>
      <c r="I539" s="2">
        <f>COUNTIFS(customer_data[[#All],[customer_name]],customer_data[[#This Row],[customer_name]],customer_data[[#All],[city]],customer_data[[#This Row],[city]])</f>
        <v>4</v>
      </c>
    </row>
    <row r="540" spans="1:9" x14ac:dyDescent="0.25">
      <c r="A540" s="2" t="s">
        <v>72</v>
      </c>
      <c r="B540" s="2" t="s">
        <v>73</v>
      </c>
      <c r="C540" s="2" t="s">
        <v>709</v>
      </c>
      <c r="D540" s="2">
        <v>94010</v>
      </c>
      <c r="E540" s="8">
        <v>42.48</v>
      </c>
      <c r="F540" s="3">
        <v>42491</v>
      </c>
      <c r="G540" s="2">
        <f>1</f>
        <v>1</v>
      </c>
      <c r="H540" s="26">
        <f>IF(SUMPRODUCT(($A$2:$A540=A540)*($B$2:$B540=B540))&gt;1,0,1)</f>
        <v>0</v>
      </c>
      <c r="I540" s="2">
        <f>COUNTIFS(customer_data[[#All],[customer_name]],customer_data[[#This Row],[customer_name]],customer_data[[#All],[city]],customer_data[[#This Row],[city]])</f>
        <v>4</v>
      </c>
    </row>
    <row r="541" spans="1:9" x14ac:dyDescent="0.25">
      <c r="A541" s="2" t="s">
        <v>72</v>
      </c>
      <c r="B541" s="2" t="s">
        <v>73</v>
      </c>
      <c r="C541" s="2" t="s">
        <v>709</v>
      </c>
      <c r="D541" s="2">
        <v>94010</v>
      </c>
      <c r="E541" s="8">
        <v>42.48</v>
      </c>
      <c r="F541" s="3">
        <v>42522</v>
      </c>
      <c r="G541" s="2">
        <f>1</f>
        <v>1</v>
      </c>
      <c r="H541" s="26">
        <f>IF(SUMPRODUCT(($A$2:$A541=A541)*($B$2:$B541=B541))&gt;1,0,1)</f>
        <v>0</v>
      </c>
      <c r="I541" s="2">
        <f>COUNTIFS(customer_data[[#All],[customer_name]],customer_data[[#This Row],[customer_name]],customer_data[[#All],[city]],customer_data[[#This Row],[city]])</f>
        <v>4</v>
      </c>
    </row>
    <row r="542" spans="1:9" x14ac:dyDescent="0.25">
      <c r="A542" s="2" t="s">
        <v>72</v>
      </c>
      <c r="B542" s="2" t="s">
        <v>73</v>
      </c>
      <c r="C542" s="2" t="s">
        <v>709</v>
      </c>
      <c r="D542" s="2">
        <v>94010</v>
      </c>
      <c r="E542" s="8">
        <v>42.48</v>
      </c>
      <c r="F542" s="3">
        <v>42552</v>
      </c>
      <c r="G542" s="2">
        <f>1</f>
        <v>1</v>
      </c>
      <c r="H542" s="26">
        <f>IF(SUMPRODUCT(($A$2:$A542=A542)*($B$2:$B542=B542))&gt;1,0,1)</f>
        <v>0</v>
      </c>
      <c r="I542" s="2">
        <f>COUNTIFS(customer_data[[#All],[customer_name]],customer_data[[#This Row],[customer_name]],customer_data[[#All],[city]],customer_data[[#This Row],[city]])</f>
        <v>4</v>
      </c>
    </row>
    <row r="543" spans="1:9" x14ac:dyDescent="0.25">
      <c r="A543" s="2" t="s">
        <v>8</v>
      </c>
      <c r="B543" s="2" t="s">
        <v>9</v>
      </c>
      <c r="C543" s="2" t="s">
        <v>709</v>
      </c>
      <c r="D543" s="2">
        <v>94010</v>
      </c>
      <c r="E543" s="8">
        <v>8.4499999999999993</v>
      </c>
      <c r="F543" s="3">
        <v>42461</v>
      </c>
      <c r="G543" s="2">
        <f>1</f>
        <v>1</v>
      </c>
      <c r="H543" s="26">
        <f>IF(SUMPRODUCT(($A$2:$A543=A543)*($B$2:$B543=B543))&gt;1,0,1)</f>
        <v>1</v>
      </c>
      <c r="I543" s="2">
        <f>COUNTIFS(customer_data[[#All],[customer_name]],customer_data[[#This Row],[customer_name]],customer_data[[#All],[city]],customer_data[[#This Row],[city]])</f>
        <v>4</v>
      </c>
    </row>
    <row r="544" spans="1:9" x14ac:dyDescent="0.25">
      <c r="A544" s="2" t="s">
        <v>8</v>
      </c>
      <c r="B544" s="2" t="s">
        <v>9</v>
      </c>
      <c r="C544" s="2" t="s">
        <v>709</v>
      </c>
      <c r="D544" s="2">
        <v>94010</v>
      </c>
      <c r="E544" s="8">
        <v>8.4499999999999993</v>
      </c>
      <c r="F544" s="3">
        <v>42491</v>
      </c>
      <c r="G544" s="2">
        <f>1</f>
        <v>1</v>
      </c>
      <c r="H544" s="26">
        <f>IF(SUMPRODUCT(($A$2:$A544=A544)*($B$2:$B544=B544))&gt;1,0,1)</f>
        <v>0</v>
      </c>
      <c r="I544" s="2">
        <f>COUNTIFS(customer_data[[#All],[customer_name]],customer_data[[#This Row],[customer_name]],customer_data[[#All],[city]],customer_data[[#This Row],[city]])</f>
        <v>4</v>
      </c>
    </row>
    <row r="545" spans="1:9" x14ac:dyDescent="0.25">
      <c r="A545" s="2" t="s">
        <v>8</v>
      </c>
      <c r="B545" s="2" t="s">
        <v>9</v>
      </c>
      <c r="C545" s="2" t="s">
        <v>709</v>
      </c>
      <c r="D545" s="2">
        <v>94010</v>
      </c>
      <c r="E545" s="8">
        <v>8.4499999999999993</v>
      </c>
      <c r="F545" s="3">
        <v>42522</v>
      </c>
      <c r="G545" s="2">
        <f>1</f>
        <v>1</v>
      </c>
      <c r="H545" s="26">
        <f>IF(SUMPRODUCT(($A$2:$A545=A545)*($B$2:$B545=B545))&gt;1,0,1)</f>
        <v>0</v>
      </c>
      <c r="I545" s="2">
        <f>COUNTIFS(customer_data[[#All],[customer_name]],customer_data[[#This Row],[customer_name]],customer_data[[#All],[city]],customer_data[[#This Row],[city]])</f>
        <v>4</v>
      </c>
    </row>
    <row r="546" spans="1:9" x14ac:dyDescent="0.25">
      <c r="A546" s="2" t="s">
        <v>8</v>
      </c>
      <c r="B546" s="2" t="s">
        <v>9</v>
      </c>
      <c r="C546" s="2" t="s">
        <v>709</v>
      </c>
      <c r="D546" s="2">
        <v>94010</v>
      </c>
      <c r="E546" s="8">
        <v>8.4499999999999993</v>
      </c>
      <c r="F546" s="3">
        <v>42552</v>
      </c>
      <c r="G546" s="2">
        <f>1</f>
        <v>1</v>
      </c>
      <c r="H546" s="26">
        <f>IF(SUMPRODUCT(($A$2:$A546=A546)*($B$2:$B546=B546))&gt;1,0,1)</f>
        <v>0</v>
      </c>
      <c r="I546" s="2">
        <f>COUNTIFS(customer_data[[#All],[customer_name]],customer_data[[#This Row],[customer_name]],customer_data[[#All],[city]],customer_data[[#This Row],[city]])</f>
        <v>4</v>
      </c>
    </row>
    <row r="547" spans="1:9" x14ac:dyDescent="0.25">
      <c r="A547" s="2" t="s">
        <v>180</v>
      </c>
      <c r="B547" s="2" t="s">
        <v>181</v>
      </c>
      <c r="C547" s="2" t="s">
        <v>709</v>
      </c>
      <c r="D547" s="2">
        <v>94010</v>
      </c>
      <c r="E547" s="8">
        <v>33.979999999999997</v>
      </c>
      <c r="F547" s="3">
        <v>42461</v>
      </c>
      <c r="G547" s="2">
        <f>1</f>
        <v>1</v>
      </c>
      <c r="H547" s="26">
        <f>IF(SUMPRODUCT(($A$2:$A547=A547)*($B$2:$B547=B547))&gt;1,0,1)</f>
        <v>1</v>
      </c>
      <c r="I547" s="2">
        <f>COUNTIFS(customer_data[[#All],[customer_name]],customer_data[[#This Row],[customer_name]],customer_data[[#All],[city]],customer_data[[#This Row],[city]])</f>
        <v>3</v>
      </c>
    </row>
    <row r="548" spans="1:9" x14ac:dyDescent="0.25">
      <c r="A548" s="2" t="s">
        <v>180</v>
      </c>
      <c r="B548" s="2" t="s">
        <v>181</v>
      </c>
      <c r="C548" s="2" t="s">
        <v>709</v>
      </c>
      <c r="D548" s="2">
        <v>94010</v>
      </c>
      <c r="E548" s="8">
        <v>33.979999999999997</v>
      </c>
      <c r="F548" s="3">
        <v>42491</v>
      </c>
      <c r="G548" s="2">
        <f>1</f>
        <v>1</v>
      </c>
      <c r="H548" s="26">
        <f>IF(SUMPRODUCT(($A$2:$A548=A548)*($B$2:$B548=B548))&gt;1,0,1)</f>
        <v>0</v>
      </c>
      <c r="I548" s="2">
        <f>COUNTIFS(customer_data[[#All],[customer_name]],customer_data[[#This Row],[customer_name]],customer_data[[#All],[city]],customer_data[[#This Row],[city]])</f>
        <v>3</v>
      </c>
    </row>
    <row r="549" spans="1:9" x14ac:dyDescent="0.25">
      <c r="A549" s="2" t="s">
        <v>180</v>
      </c>
      <c r="B549" s="2" t="s">
        <v>181</v>
      </c>
      <c r="C549" s="2" t="s">
        <v>709</v>
      </c>
      <c r="D549" s="2">
        <v>94010</v>
      </c>
      <c r="E549" s="8">
        <v>33.979999999999997</v>
      </c>
      <c r="F549" s="3">
        <v>42522</v>
      </c>
      <c r="G549" s="2">
        <f>1</f>
        <v>1</v>
      </c>
      <c r="H549" s="26">
        <f>IF(SUMPRODUCT(($A$2:$A549=A549)*($B$2:$B549=B549))&gt;1,0,1)</f>
        <v>0</v>
      </c>
      <c r="I549" s="2">
        <f>COUNTIFS(customer_data[[#All],[customer_name]],customer_data[[#This Row],[customer_name]],customer_data[[#All],[city]],customer_data[[#This Row],[city]])</f>
        <v>3</v>
      </c>
    </row>
    <row r="550" spans="1:9" x14ac:dyDescent="0.25">
      <c r="A550" s="2" t="s">
        <v>516</v>
      </c>
      <c r="B550" s="2" t="s">
        <v>517</v>
      </c>
      <c r="C550" s="2" t="s">
        <v>709</v>
      </c>
      <c r="D550" s="2">
        <v>94010</v>
      </c>
      <c r="E550" s="8">
        <v>53.94</v>
      </c>
      <c r="F550" s="3">
        <v>42522</v>
      </c>
      <c r="G550" s="2">
        <f>1</f>
        <v>1</v>
      </c>
      <c r="H550" s="26">
        <f>IF(SUMPRODUCT(($A$2:$A550=A550)*($B$2:$B550=B550))&gt;1,0,1)</f>
        <v>1</v>
      </c>
      <c r="I550" s="2">
        <f>COUNTIFS(customer_data[[#All],[customer_name]],customer_data[[#This Row],[customer_name]],customer_data[[#All],[city]],customer_data[[#This Row],[city]])</f>
        <v>2</v>
      </c>
    </row>
    <row r="551" spans="1:9" x14ac:dyDescent="0.25">
      <c r="A551" s="2" t="s">
        <v>516</v>
      </c>
      <c r="B551" s="2" t="s">
        <v>517</v>
      </c>
      <c r="C551" s="2" t="s">
        <v>709</v>
      </c>
      <c r="D551" s="2">
        <v>94010</v>
      </c>
      <c r="E551" s="8">
        <v>53.94</v>
      </c>
      <c r="F551" s="3">
        <v>42552</v>
      </c>
      <c r="G551" s="2">
        <f>1</f>
        <v>1</v>
      </c>
      <c r="H551" s="26">
        <f>IF(SUMPRODUCT(($A$2:$A551=A551)*($B$2:$B551=B551))&gt;1,0,1)</f>
        <v>0</v>
      </c>
      <c r="I551" s="2">
        <f>COUNTIFS(customer_data[[#All],[customer_name]],customer_data[[#This Row],[customer_name]],customer_data[[#All],[city]],customer_data[[#This Row],[city]])</f>
        <v>2</v>
      </c>
    </row>
    <row r="552" spans="1:9" x14ac:dyDescent="0.25">
      <c r="A552" s="2" t="s">
        <v>42</v>
      </c>
      <c r="B552" s="2" t="s">
        <v>43</v>
      </c>
      <c r="C552" s="2" t="s">
        <v>709</v>
      </c>
      <c r="D552" s="2">
        <v>94010</v>
      </c>
      <c r="E552" s="8">
        <v>44.1</v>
      </c>
      <c r="F552" s="3">
        <v>42522</v>
      </c>
      <c r="G552" s="2">
        <f>1</f>
        <v>1</v>
      </c>
      <c r="H552" s="26">
        <f>IF(SUMPRODUCT(($A$2:$A552=A552)*($B$2:$B552=B552))&gt;1,0,1)</f>
        <v>1</v>
      </c>
      <c r="I552" s="2">
        <f>COUNTIFS(customer_data[[#All],[customer_name]],customer_data[[#This Row],[customer_name]],customer_data[[#All],[city]],customer_data[[#This Row],[city]])</f>
        <v>2</v>
      </c>
    </row>
    <row r="553" spans="1:9" x14ac:dyDescent="0.25">
      <c r="A553" s="2" t="s">
        <v>42</v>
      </c>
      <c r="B553" s="2" t="s">
        <v>43</v>
      </c>
      <c r="C553" s="2" t="s">
        <v>709</v>
      </c>
      <c r="D553" s="2">
        <v>94010</v>
      </c>
      <c r="E553" s="8">
        <v>44.1</v>
      </c>
      <c r="F553" s="3">
        <v>42552</v>
      </c>
      <c r="G553" s="2">
        <f>1</f>
        <v>1</v>
      </c>
      <c r="H553" s="26">
        <f>IF(SUMPRODUCT(($A$2:$A553=A553)*($B$2:$B553=B553))&gt;1,0,1)</f>
        <v>0</v>
      </c>
      <c r="I553" s="2">
        <f>COUNTIFS(customer_data[[#All],[customer_name]],customer_data[[#This Row],[customer_name]],customer_data[[#All],[city]],customer_data[[#This Row],[city]])</f>
        <v>2</v>
      </c>
    </row>
    <row r="554" spans="1:9" x14ac:dyDescent="0.25">
      <c r="A554" s="2" t="s">
        <v>136</v>
      </c>
      <c r="B554" s="2" t="s">
        <v>137</v>
      </c>
      <c r="C554" s="2" t="s">
        <v>709</v>
      </c>
      <c r="D554" s="2">
        <v>94010</v>
      </c>
      <c r="E554" s="8">
        <v>42.48</v>
      </c>
      <c r="F554" s="3">
        <v>42522</v>
      </c>
      <c r="G554" s="2">
        <f>1</f>
        <v>1</v>
      </c>
      <c r="H554" s="26">
        <f>IF(SUMPRODUCT(($A$2:$A554=A554)*($B$2:$B554=B554))&gt;1,0,1)</f>
        <v>1</v>
      </c>
      <c r="I554" s="2">
        <f>COUNTIFS(customer_data[[#All],[customer_name]],customer_data[[#This Row],[customer_name]],customer_data[[#All],[city]],customer_data[[#This Row],[city]])</f>
        <v>2</v>
      </c>
    </row>
    <row r="555" spans="1:9" x14ac:dyDescent="0.25">
      <c r="A555" s="2" t="s">
        <v>136</v>
      </c>
      <c r="B555" s="2" t="s">
        <v>137</v>
      </c>
      <c r="C555" s="2" t="s">
        <v>709</v>
      </c>
      <c r="D555" s="2">
        <v>94010</v>
      </c>
      <c r="E555" s="8">
        <v>42.48</v>
      </c>
      <c r="F555" s="3">
        <v>42552</v>
      </c>
      <c r="G555" s="2">
        <f>1</f>
        <v>1</v>
      </c>
      <c r="H555" s="26">
        <f>IF(SUMPRODUCT(($A$2:$A555=A555)*($B$2:$B555=B555))&gt;1,0,1)</f>
        <v>0</v>
      </c>
      <c r="I555" s="2">
        <f>COUNTIFS(customer_data[[#All],[customer_name]],customer_data[[#This Row],[customer_name]],customer_data[[#All],[city]],customer_data[[#This Row],[city]])</f>
        <v>2</v>
      </c>
    </row>
    <row r="556" spans="1:9" x14ac:dyDescent="0.25">
      <c r="A556" s="2" t="s">
        <v>148</v>
      </c>
      <c r="B556" s="2" t="s">
        <v>149</v>
      </c>
      <c r="C556" s="2" t="s">
        <v>709</v>
      </c>
      <c r="D556" s="2">
        <v>94011</v>
      </c>
      <c r="E556" s="8">
        <v>57.75</v>
      </c>
      <c r="F556" s="3">
        <v>42522</v>
      </c>
      <c r="G556" s="2">
        <f>1</f>
        <v>1</v>
      </c>
      <c r="H556" s="26">
        <f>IF(SUMPRODUCT(($A$2:$A556=A556)*($B$2:$B556=B556))&gt;1,0,1)</f>
        <v>1</v>
      </c>
      <c r="I556" s="2">
        <f>COUNTIFS(customer_data[[#All],[customer_name]],customer_data[[#This Row],[customer_name]],customer_data[[#All],[city]],customer_data[[#This Row],[city]])</f>
        <v>2</v>
      </c>
    </row>
    <row r="557" spans="1:9" x14ac:dyDescent="0.25">
      <c r="A557" s="2" t="s">
        <v>148</v>
      </c>
      <c r="B557" s="2" t="s">
        <v>149</v>
      </c>
      <c r="C557" s="2" t="s">
        <v>709</v>
      </c>
      <c r="D557" s="2">
        <v>94011</v>
      </c>
      <c r="E557" s="8">
        <v>57.75</v>
      </c>
      <c r="F557" s="3">
        <v>42552</v>
      </c>
      <c r="G557" s="2">
        <f>1</f>
        <v>1</v>
      </c>
      <c r="H557" s="26">
        <f>IF(SUMPRODUCT(($A$2:$A557=A557)*($B$2:$B557=B557))&gt;1,0,1)</f>
        <v>0</v>
      </c>
      <c r="I557" s="2">
        <f>COUNTIFS(customer_data[[#All],[customer_name]],customer_data[[#This Row],[customer_name]],customer_data[[#All],[city]],customer_data[[#This Row],[city]])</f>
        <v>2</v>
      </c>
    </row>
    <row r="558" spans="1:9" x14ac:dyDescent="0.25">
      <c r="A558" s="2" t="s">
        <v>80</v>
      </c>
      <c r="B558" s="2" t="s">
        <v>81</v>
      </c>
      <c r="C558" s="2" t="s">
        <v>709</v>
      </c>
      <c r="D558" s="2">
        <v>94010</v>
      </c>
      <c r="E558" s="8">
        <v>43.89</v>
      </c>
      <c r="F558" s="3">
        <v>42522</v>
      </c>
      <c r="G558" s="2">
        <f>1</f>
        <v>1</v>
      </c>
      <c r="H558" s="26">
        <f>IF(SUMPRODUCT(($A$2:$A558=A558)*($B$2:$B558=B558))&gt;1,0,1)</f>
        <v>1</v>
      </c>
      <c r="I558" s="2">
        <f>COUNTIFS(customer_data[[#All],[customer_name]],customer_data[[#This Row],[customer_name]],customer_data[[#All],[city]],customer_data[[#This Row],[city]])</f>
        <v>2</v>
      </c>
    </row>
    <row r="559" spans="1:9" x14ac:dyDescent="0.25">
      <c r="A559" s="2" t="s">
        <v>80</v>
      </c>
      <c r="B559" s="2" t="s">
        <v>81</v>
      </c>
      <c r="C559" s="2" t="s">
        <v>709</v>
      </c>
      <c r="D559" s="2">
        <v>94010</v>
      </c>
      <c r="E559" s="8">
        <v>43.89</v>
      </c>
      <c r="F559" s="3">
        <v>42552</v>
      </c>
      <c r="G559" s="2">
        <f>1</f>
        <v>1</v>
      </c>
      <c r="H559" s="26">
        <f>IF(SUMPRODUCT(($A$2:$A559=A559)*($B$2:$B559=B559))&gt;1,0,1)</f>
        <v>0</v>
      </c>
      <c r="I559" s="2">
        <f>COUNTIFS(customer_data[[#All],[customer_name]],customer_data[[#This Row],[customer_name]],customer_data[[#All],[city]],customer_data[[#This Row],[city]])</f>
        <v>2</v>
      </c>
    </row>
    <row r="560" spans="1:9" x14ac:dyDescent="0.25">
      <c r="A560" s="2" t="s">
        <v>216</v>
      </c>
      <c r="B560" s="2" t="s">
        <v>217</v>
      </c>
      <c r="C560" s="2" t="s">
        <v>709</v>
      </c>
      <c r="D560" s="2">
        <v>94010</v>
      </c>
      <c r="E560" s="8">
        <v>42.48</v>
      </c>
      <c r="F560" s="3">
        <v>42430</v>
      </c>
      <c r="G560" s="2">
        <f>1</f>
        <v>1</v>
      </c>
      <c r="H560" s="26">
        <f>IF(SUMPRODUCT(($A$2:$A560=A560)*($B$2:$B560=B560))&gt;1,0,1)</f>
        <v>1</v>
      </c>
      <c r="I560" s="2">
        <f>COUNTIFS(customer_data[[#All],[customer_name]],customer_data[[#This Row],[customer_name]],customer_data[[#All],[city]],customer_data[[#This Row],[city]])</f>
        <v>5</v>
      </c>
    </row>
    <row r="561" spans="1:9" x14ac:dyDescent="0.25">
      <c r="A561" s="2" t="s">
        <v>216</v>
      </c>
      <c r="B561" s="2" t="s">
        <v>217</v>
      </c>
      <c r="C561" s="2" t="s">
        <v>709</v>
      </c>
      <c r="D561" s="2">
        <v>94010</v>
      </c>
      <c r="E561" s="8">
        <v>42.48</v>
      </c>
      <c r="F561" s="3">
        <v>42461</v>
      </c>
      <c r="G561" s="2">
        <f>1</f>
        <v>1</v>
      </c>
      <c r="H561" s="26">
        <f>IF(SUMPRODUCT(($A$2:$A561=A561)*($B$2:$B561=B561))&gt;1,0,1)</f>
        <v>0</v>
      </c>
      <c r="I561" s="2">
        <f>COUNTIFS(customer_data[[#All],[customer_name]],customer_data[[#This Row],[customer_name]],customer_data[[#All],[city]],customer_data[[#This Row],[city]])</f>
        <v>5</v>
      </c>
    </row>
    <row r="562" spans="1:9" x14ac:dyDescent="0.25">
      <c r="A562" s="2" t="s">
        <v>216</v>
      </c>
      <c r="B562" s="2" t="s">
        <v>217</v>
      </c>
      <c r="C562" s="2" t="s">
        <v>709</v>
      </c>
      <c r="D562" s="2">
        <v>94010</v>
      </c>
      <c r="E562" s="8">
        <v>42.48</v>
      </c>
      <c r="F562" s="3">
        <v>42491</v>
      </c>
      <c r="G562" s="2">
        <f>1</f>
        <v>1</v>
      </c>
      <c r="H562" s="26">
        <f>IF(SUMPRODUCT(($A$2:$A562=A562)*($B$2:$B562=B562))&gt;1,0,1)</f>
        <v>0</v>
      </c>
      <c r="I562" s="2">
        <f>COUNTIFS(customer_data[[#All],[customer_name]],customer_data[[#This Row],[customer_name]],customer_data[[#All],[city]],customer_data[[#This Row],[city]])</f>
        <v>5</v>
      </c>
    </row>
    <row r="563" spans="1:9" x14ac:dyDescent="0.25">
      <c r="A563" s="2" t="s">
        <v>216</v>
      </c>
      <c r="B563" s="2" t="s">
        <v>217</v>
      </c>
      <c r="C563" s="2" t="s">
        <v>709</v>
      </c>
      <c r="D563" s="2">
        <v>94010</v>
      </c>
      <c r="E563" s="8">
        <v>42.48</v>
      </c>
      <c r="F563" s="3">
        <v>42522</v>
      </c>
      <c r="G563" s="2">
        <f>1</f>
        <v>1</v>
      </c>
      <c r="H563" s="26">
        <f>IF(SUMPRODUCT(($A$2:$A563=A563)*($B$2:$B563=B563))&gt;1,0,1)</f>
        <v>0</v>
      </c>
      <c r="I563" s="2">
        <f>COUNTIFS(customer_data[[#All],[customer_name]],customer_data[[#This Row],[customer_name]],customer_data[[#All],[city]],customer_data[[#This Row],[city]])</f>
        <v>5</v>
      </c>
    </row>
    <row r="564" spans="1:9" x14ac:dyDescent="0.25">
      <c r="A564" s="2" t="s">
        <v>216</v>
      </c>
      <c r="B564" s="2" t="s">
        <v>217</v>
      </c>
      <c r="C564" s="2" t="s">
        <v>709</v>
      </c>
      <c r="D564" s="2">
        <v>94010</v>
      </c>
      <c r="E564" s="8">
        <v>42.48</v>
      </c>
      <c r="F564" s="3">
        <v>42552</v>
      </c>
      <c r="G564" s="2">
        <f>1</f>
        <v>1</v>
      </c>
      <c r="H564" s="26">
        <f>IF(SUMPRODUCT(($A$2:$A564=A564)*($B$2:$B564=B564))&gt;1,0,1)</f>
        <v>0</v>
      </c>
      <c r="I564" s="2">
        <f>COUNTIFS(customer_data[[#All],[customer_name]],customer_data[[#This Row],[customer_name]],customer_data[[#All],[city]],customer_data[[#This Row],[city]])</f>
        <v>5</v>
      </c>
    </row>
    <row r="565" spans="1:9" x14ac:dyDescent="0.25">
      <c r="A565" s="2" t="s">
        <v>554</v>
      </c>
      <c r="B565" s="2" t="s">
        <v>555</v>
      </c>
      <c r="C565" s="2" t="s">
        <v>709</v>
      </c>
      <c r="D565" s="2">
        <v>94010</v>
      </c>
      <c r="E565" s="8">
        <v>59.45</v>
      </c>
      <c r="F565" s="3">
        <v>42401</v>
      </c>
      <c r="G565" s="2">
        <f>1</f>
        <v>1</v>
      </c>
      <c r="H565" s="26">
        <f>IF(SUMPRODUCT(($A$2:$A565=A565)*($B$2:$B565=B565))&gt;1,0,1)</f>
        <v>1</v>
      </c>
      <c r="I565" s="2">
        <f>COUNTIFS(customer_data[[#All],[customer_name]],customer_data[[#This Row],[customer_name]],customer_data[[#All],[city]],customer_data[[#This Row],[city]])</f>
        <v>2</v>
      </c>
    </row>
    <row r="566" spans="1:9" x14ac:dyDescent="0.25">
      <c r="A566" s="2" t="s">
        <v>554</v>
      </c>
      <c r="B566" s="2" t="s">
        <v>555</v>
      </c>
      <c r="C566" s="2" t="s">
        <v>709</v>
      </c>
      <c r="D566" s="2">
        <v>94010</v>
      </c>
      <c r="E566" s="8">
        <v>59.45</v>
      </c>
      <c r="F566" s="3">
        <v>42430</v>
      </c>
      <c r="G566" s="2">
        <f>1</f>
        <v>1</v>
      </c>
      <c r="H566" s="26">
        <f>IF(SUMPRODUCT(($A$2:$A566=A566)*($B$2:$B566=B566))&gt;1,0,1)</f>
        <v>0</v>
      </c>
      <c r="I566" s="2">
        <f>COUNTIFS(customer_data[[#All],[customer_name]],customer_data[[#This Row],[customer_name]],customer_data[[#All],[city]],customer_data[[#This Row],[city]])</f>
        <v>2</v>
      </c>
    </row>
    <row r="567" spans="1:9" x14ac:dyDescent="0.25">
      <c r="A567" s="2" t="s">
        <v>602</v>
      </c>
      <c r="B567" s="2" t="s">
        <v>603</v>
      </c>
      <c r="C567" s="2" t="s">
        <v>709</v>
      </c>
      <c r="D567" s="2">
        <v>94010</v>
      </c>
      <c r="E567" s="8">
        <v>63.73</v>
      </c>
      <c r="F567" s="3">
        <v>42401</v>
      </c>
      <c r="G567" s="2">
        <f>1</f>
        <v>1</v>
      </c>
      <c r="H567" s="26">
        <f>IF(SUMPRODUCT(($A$2:$A567=A567)*($B$2:$B567=B567))&gt;1,0,1)</f>
        <v>1</v>
      </c>
      <c r="I567" s="2">
        <f>COUNTIFS(customer_data[[#All],[customer_name]],customer_data[[#This Row],[customer_name]],customer_data[[#All],[city]],customer_data[[#This Row],[city]])</f>
        <v>6</v>
      </c>
    </row>
    <row r="568" spans="1:9" x14ac:dyDescent="0.25">
      <c r="A568" s="2" t="s">
        <v>602</v>
      </c>
      <c r="B568" s="2" t="s">
        <v>603</v>
      </c>
      <c r="C568" s="2" t="s">
        <v>709</v>
      </c>
      <c r="D568" s="2">
        <v>94010</v>
      </c>
      <c r="E568" s="8">
        <v>63.73</v>
      </c>
      <c r="F568" s="3">
        <v>42430</v>
      </c>
      <c r="G568" s="2">
        <f>1</f>
        <v>1</v>
      </c>
      <c r="H568" s="26">
        <f>IF(SUMPRODUCT(($A$2:$A568=A568)*($B$2:$B568=B568))&gt;1,0,1)</f>
        <v>0</v>
      </c>
      <c r="I568" s="2">
        <f>COUNTIFS(customer_data[[#All],[customer_name]],customer_data[[#This Row],[customer_name]],customer_data[[#All],[city]],customer_data[[#This Row],[city]])</f>
        <v>6</v>
      </c>
    </row>
    <row r="569" spans="1:9" x14ac:dyDescent="0.25">
      <c r="A569" s="2" t="s">
        <v>602</v>
      </c>
      <c r="B569" s="2" t="s">
        <v>603</v>
      </c>
      <c r="C569" s="2" t="s">
        <v>709</v>
      </c>
      <c r="D569" s="2">
        <v>94010</v>
      </c>
      <c r="E569" s="8">
        <v>63.73</v>
      </c>
      <c r="F569" s="3">
        <v>42461</v>
      </c>
      <c r="G569" s="2">
        <f>1</f>
        <v>1</v>
      </c>
      <c r="H569" s="26">
        <f>IF(SUMPRODUCT(($A$2:$A569=A569)*($B$2:$B569=B569))&gt;1,0,1)</f>
        <v>0</v>
      </c>
      <c r="I569" s="2">
        <f>COUNTIFS(customer_data[[#All],[customer_name]],customer_data[[#This Row],[customer_name]],customer_data[[#All],[city]],customer_data[[#This Row],[city]])</f>
        <v>6</v>
      </c>
    </row>
    <row r="570" spans="1:9" x14ac:dyDescent="0.25">
      <c r="A570" s="2" t="s">
        <v>602</v>
      </c>
      <c r="B570" s="2" t="s">
        <v>603</v>
      </c>
      <c r="C570" s="2" t="s">
        <v>709</v>
      </c>
      <c r="D570" s="2">
        <v>94010</v>
      </c>
      <c r="E570" s="8">
        <v>63.73</v>
      </c>
      <c r="F570" s="3">
        <v>42491</v>
      </c>
      <c r="G570" s="2">
        <f>1</f>
        <v>1</v>
      </c>
      <c r="H570" s="26">
        <f>IF(SUMPRODUCT(($A$2:$A570=A570)*($B$2:$B570=B570))&gt;1,0,1)</f>
        <v>0</v>
      </c>
      <c r="I570" s="2">
        <f>COUNTIFS(customer_data[[#All],[customer_name]],customer_data[[#This Row],[customer_name]],customer_data[[#All],[city]],customer_data[[#This Row],[city]])</f>
        <v>6</v>
      </c>
    </row>
    <row r="571" spans="1:9" x14ac:dyDescent="0.25">
      <c r="A571" s="2" t="s">
        <v>602</v>
      </c>
      <c r="B571" s="2" t="s">
        <v>603</v>
      </c>
      <c r="C571" s="2" t="s">
        <v>709</v>
      </c>
      <c r="D571" s="2">
        <v>94010</v>
      </c>
      <c r="E571" s="8">
        <v>63.73</v>
      </c>
      <c r="F571" s="3">
        <v>42522</v>
      </c>
      <c r="G571" s="2">
        <f>1</f>
        <v>1</v>
      </c>
      <c r="H571" s="26">
        <f>IF(SUMPRODUCT(($A$2:$A571=A571)*($B$2:$B571=B571))&gt;1,0,1)</f>
        <v>0</v>
      </c>
      <c r="I571" s="2">
        <f>COUNTIFS(customer_data[[#All],[customer_name]],customer_data[[#This Row],[customer_name]],customer_data[[#All],[city]],customer_data[[#This Row],[city]])</f>
        <v>6</v>
      </c>
    </row>
    <row r="572" spans="1:9" x14ac:dyDescent="0.25">
      <c r="A572" s="2" t="s">
        <v>602</v>
      </c>
      <c r="B572" s="2" t="s">
        <v>603</v>
      </c>
      <c r="C572" s="2" t="s">
        <v>709</v>
      </c>
      <c r="D572" s="2">
        <v>94010</v>
      </c>
      <c r="E572" s="8">
        <v>63.73</v>
      </c>
      <c r="F572" s="3">
        <v>42552</v>
      </c>
      <c r="G572" s="2">
        <f>1</f>
        <v>1</v>
      </c>
      <c r="H572" s="26">
        <f>IF(SUMPRODUCT(($A$2:$A572=A572)*($B$2:$B572=B572))&gt;1,0,1)</f>
        <v>0</v>
      </c>
      <c r="I572" s="2">
        <f>COUNTIFS(customer_data[[#All],[customer_name]],customer_data[[#This Row],[customer_name]],customer_data[[#All],[city]],customer_data[[#This Row],[city]])</f>
        <v>6</v>
      </c>
    </row>
    <row r="573" spans="1:9" x14ac:dyDescent="0.25">
      <c r="A573" s="2" t="s">
        <v>30</v>
      </c>
      <c r="B573" s="2" t="s">
        <v>31</v>
      </c>
      <c r="C573" s="2" t="s">
        <v>709</v>
      </c>
      <c r="D573" s="2">
        <v>94010</v>
      </c>
      <c r="E573" s="8">
        <v>37.25</v>
      </c>
      <c r="F573" s="3">
        <v>42552</v>
      </c>
      <c r="G573" s="2">
        <f>1</f>
        <v>1</v>
      </c>
      <c r="H573" s="26">
        <f>IF(SUMPRODUCT(($A$2:$A573=A573)*($B$2:$B573=B573))&gt;1,0,1)</f>
        <v>1</v>
      </c>
      <c r="I573" s="2">
        <f>COUNTIFS(customer_data[[#All],[customer_name]],customer_data[[#This Row],[customer_name]],customer_data[[#All],[city]],customer_data[[#This Row],[city]])</f>
        <v>1</v>
      </c>
    </row>
    <row r="574" spans="1:9" x14ac:dyDescent="0.25">
      <c r="A574" s="2" t="s">
        <v>630</v>
      </c>
      <c r="B574" s="2" t="s">
        <v>631</v>
      </c>
      <c r="C574" s="2" t="s">
        <v>709</v>
      </c>
      <c r="D574" s="2">
        <v>94011</v>
      </c>
      <c r="E574" s="8">
        <v>72.23</v>
      </c>
      <c r="F574" s="3">
        <v>42522</v>
      </c>
      <c r="G574" s="2">
        <f>1</f>
        <v>1</v>
      </c>
      <c r="H574" s="26">
        <f>IF(SUMPRODUCT(($A$2:$A574=A574)*($B$2:$B574=B574))&gt;1,0,1)</f>
        <v>1</v>
      </c>
      <c r="I574" s="2">
        <f>COUNTIFS(customer_data[[#All],[customer_name]],customer_data[[#This Row],[customer_name]],customer_data[[#All],[city]],customer_data[[#This Row],[city]])</f>
        <v>2</v>
      </c>
    </row>
    <row r="575" spans="1:9" x14ac:dyDescent="0.25">
      <c r="A575" s="2" t="s">
        <v>630</v>
      </c>
      <c r="B575" s="2" t="s">
        <v>631</v>
      </c>
      <c r="C575" s="2" t="s">
        <v>709</v>
      </c>
      <c r="D575" s="2">
        <v>94011</v>
      </c>
      <c r="E575" s="8">
        <v>72.23</v>
      </c>
      <c r="F575" s="3">
        <v>42552</v>
      </c>
      <c r="G575" s="2">
        <f>1</f>
        <v>1</v>
      </c>
      <c r="H575" s="26">
        <f>IF(SUMPRODUCT(($A$2:$A575=A575)*($B$2:$B575=B575))&gt;1,0,1)</f>
        <v>0</v>
      </c>
      <c r="I575" s="2">
        <f>COUNTIFS(customer_data[[#All],[customer_name]],customer_data[[#This Row],[customer_name]],customer_data[[#All],[city]],customer_data[[#This Row],[city]])</f>
        <v>2</v>
      </c>
    </row>
    <row r="576" spans="1:9" x14ac:dyDescent="0.25">
      <c r="A576" s="2" t="s">
        <v>60</v>
      </c>
      <c r="B576" s="2" t="s">
        <v>61</v>
      </c>
      <c r="C576" s="2" t="s">
        <v>709</v>
      </c>
      <c r="D576" s="2">
        <v>94010</v>
      </c>
      <c r="E576" s="8">
        <v>22.1</v>
      </c>
      <c r="F576" s="3">
        <v>42552</v>
      </c>
      <c r="G576" s="2">
        <f>1</f>
        <v>1</v>
      </c>
      <c r="H576" s="26">
        <f>IF(SUMPRODUCT(($A$2:$A576=A576)*($B$2:$B576=B576))&gt;1,0,1)</f>
        <v>1</v>
      </c>
      <c r="I576" s="2">
        <f>COUNTIFS(customer_data[[#All],[customer_name]],customer_data[[#This Row],[customer_name]],customer_data[[#All],[city]],customer_data[[#This Row],[city]])</f>
        <v>1</v>
      </c>
    </row>
    <row r="577" spans="1:9" x14ac:dyDescent="0.25">
      <c r="A577" s="2" t="s">
        <v>228</v>
      </c>
      <c r="B577" s="2" t="s">
        <v>229</v>
      </c>
      <c r="C577" s="2" t="s">
        <v>709</v>
      </c>
      <c r="D577" s="2">
        <v>94010</v>
      </c>
      <c r="E577" s="8">
        <v>42.48</v>
      </c>
      <c r="F577" s="3">
        <v>42401</v>
      </c>
      <c r="G577" s="2">
        <f>1</f>
        <v>1</v>
      </c>
      <c r="H577" s="26">
        <f>IF(SUMPRODUCT(($A$2:$A577=A577)*($B$2:$B577=B577))&gt;1,0,1)</f>
        <v>1</v>
      </c>
      <c r="I577" s="2">
        <f>COUNTIFS(customer_data[[#All],[customer_name]],customer_data[[#This Row],[customer_name]],customer_data[[#All],[city]],customer_data[[#This Row],[city]])</f>
        <v>6</v>
      </c>
    </row>
    <row r="578" spans="1:9" x14ac:dyDescent="0.25">
      <c r="A578" s="2" t="s">
        <v>228</v>
      </c>
      <c r="B578" s="2" t="s">
        <v>229</v>
      </c>
      <c r="C578" s="2" t="s">
        <v>709</v>
      </c>
      <c r="D578" s="2">
        <v>94010</v>
      </c>
      <c r="E578" s="8">
        <v>42.48</v>
      </c>
      <c r="F578" s="3">
        <v>42430</v>
      </c>
      <c r="G578" s="2">
        <f>1</f>
        <v>1</v>
      </c>
      <c r="H578" s="26">
        <f>IF(SUMPRODUCT(($A$2:$A578=A578)*($B$2:$B578=B578))&gt;1,0,1)</f>
        <v>0</v>
      </c>
      <c r="I578" s="2">
        <f>COUNTIFS(customer_data[[#All],[customer_name]],customer_data[[#This Row],[customer_name]],customer_data[[#All],[city]],customer_data[[#This Row],[city]])</f>
        <v>6</v>
      </c>
    </row>
    <row r="579" spans="1:9" x14ac:dyDescent="0.25">
      <c r="A579" s="2" t="s">
        <v>228</v>
      </c>
      <c r="B579" s="2" t="s">
        <v>229</v>
      </c>
      <c r="C579" s="2" t="s">
        <v>709</v>
      </c>
      <c r="D579" s="2">
        <v>94010</v>
      </c>
      <c r="E579" s="8">
        <v>42.48</v>
      </c>
      <c r="F579" s="3">
        <v>42461</v>
      </c>
      <c r="G579" s="2">
        <f>1</f>
        <v>1</v>
      </c>
      <c r="H579" s="26">
        <f>IF(SUMPRODUCT(($A$2:$A579=A579)*($B$2:$B579=B579))&gt;1,0,1)</f>
        <v>0</v>
      </c>
      <c r="I579" s="2">
        <f>COUNTIFS(customer_data[[#All],[customer_name]],customer_data[[#This Row],[customer_name]],customer_data[[#All],[city]],customer_data[[#This Row],[city]])</f>
        <v>6</v>
      </c>
    </row>
    <row r="580" spans="1:9" x14ac:dyDescent="0.25">
      <c r="A580" s="2" t="s">
        <v>228</v>
      </c>
      <c r="B580" s="2" t="s">
        <v>229</v>
      </c>
      <c r="C580" s="2" t="s">
        <v>709</v>
      </c>
      <c r="D580" s="2">
        <v>94010</v>
      </c>
      <c r="E580" s="8">
        <v>33.92</v>
      </c>
      <c r="F580" s="3">
        <v>42491</v>
      </c>
      <c r="G580" s="2">
        <f>1</f>
        <v>1</v>
      </c>
      <c r="H580" s="26">
        <f>IF(SUMPRODUCT(($A$2:$A580=A580)*($B$2:$B580=B580))&gt;1,0,1)</f>
        <v>0</v>
      </c>
      <c r="I580" s="2">
        <f>COUNTIFS(customer_data[[#All],[customer_name]],customer_data[[#This Row],[customer_name]],customer_data[[#All],[city]],customer_data[[#This Row],[city]])</f>
        <v>6</v>
      </c>
    </row>
    <row r="581" spans="1:9" x14ac:dyDescent="0.25">
      <c r="A581" s="2" t="s">
        <v>228</v>
      </c>
      <c r="B581" s="2" t="s">
        <v>229</v>
      </c>
      <c r="C581" s="2" t="s">
        <v>709</v>
      </c>
      <c r="D581" s="2">
        <v>94010</v>
      </c>
      <c r="E581" s="8">
        <v>33.92</v>
      </c>
      <c r="F581" s="3">
        <v>42522</v>
      </c>
      <c r="G581" s="2">
        <f>1</f>
        <v>1</v>
      </c>
      <c r="H581" s="26">
        <f>IF(SUMPRODUCT(($A$2:$A581=A581)*($B$2:$B581=B581))&gt;1,0,1)</f>
        <v>0</v>
      </c>
      <c r="I581" s="2">
        <f>COUNTIFS(customer_data[[#All],[customer_name]],customer_data[[#This Row],[customer_name]],customer_data[[#All],[city]],customer_data[[#This Row],[city]])</f>
        <v>6</v>
      </c>
    </row>
    <row r="582" spans="1:9" x14ac:dyDescent="0.25">
      <c r="A582" s="2" t="s">
        <v>228</v>
      </c>
      <c r="B582" s="2" t="s">
        <v>229</v>
      </c>
      <c r="C582" s="2" t="s">
        <v>709</v>
      </c>
      <c r="D582" s="2">
        <v>94010</v>
      </c>
      <c r="E582" s="8">
        <v>33.92</v>
      </c>
      <c r="F582" s="3">
        <v>42552</v>
      </c>
      <c r="G582" s="2">
        <f>1</f>
        <v>1</v>
      </c>
      <c r="H582" s="26">
        <f>IF(SUMPRODUCT(($A$2:$A582=A582)*($B$2:$B582=B582))&gt;1,0,1)</f>
        <v>0</v>
      </c>
      <c r="I582" s="2">
        <f>COUNTIFS(customer_data[[#All],[customer_name]],customer_data[[#This Row],[customer_name]],customer_data[[#All],[city]],customer_data[[#This Row],[city]])</f>
        <v>6</v>
      </c>
    </row>
    <row r="583" spans="1:9" x14ac:dyDescent="0.25">
      <c r="A583" s="2" t="s">
        <v>618</v>
      </c>
      <c r="B583" s="2" t="s">
        <v>619</v>
      </c>
      <c r="C583" s="2" t="s">
        <v>709</v>
      </c>
      <c r="D583" s="2">
        <v>94010</v>
      </c>
      <c r="E583" s="8">
        <v>70.52</v>
      </c>
      <c r="F583" s="3">
        <v>42552</v>
      </c>
      <c r="G583" s="2">
        <f>1</f>
        <v>1</v>
      </c>
      <c r="H583" s="26">
        <f>IF(SUMPRODUCT(($A$2:$A583=A583)*($B$2:$B583=B583))&gt;1,0,1)</f>
        <v>1</v>
      </c>
      <c r="I583" s="2">
        <f>COUNTIFS(customer_data[[#All],[customer_name]],customer_data[[#This Row],[customer_name]],customer_data[[#All],[city]],customer_data[[#This Row],[city]])</f>
        <v>1</v>
      </c>
    </row>
    <row r="584" spans="1:9" x14ac:dyDescent="0.25">
      <c r="A584" s="2" t="s">
        <v>184</v>
      </c>
      <c r="B584" s="2" t="s">
        <v>185</v>
      </c>
      <c r="C584" s="2" t="s">
        <v>709</v>
      </c>
      <c r="D584" s="2">
        <v>94010</v>
      </c>
      <c r="E584" s="8">
        <v>33.979999999999997</v>
      </c>
      <c r="F584" s="3">
        <v>42461</v>
      </c>
      <c r="G584" s="2">
        <f>1</f>
        <v>1</v>
      </c>
      <c r="H584" s="26">
        <f>IF(SUMPRODUCT(($A$2:$A584=A584)*($B$2:$B584=B584))&gt;1,0,1)</f>
        <v>1</v>
      </c>
      <c r="I584" s="2">
        <f>COUNTIFS(customer_data[[#All],[customer_name]],customer_data[[#This Row],[customer_name]],customer_data[[#All],[city]],customer_data[[#This Row],[city]])</f>
        <v>4</v>
      </c>
    </row>
    <row r="585" spans="1:9" x14ac:dyDescent="0.25">
      <c r="A585" s="2" t="s">
        <v>184</v>
      </c>
      <c r="B585" s="2" t="s">
        <v>185</v>
      </c>
      <c r="C585" s="2" t="s">
        <v>709</v>
      </c>
      <c r="D585" s="2">
        <v>94010</v>
      </c>
      <c r="E585" s="8">
        <v>33.979999999999997</v>
      </c>
      <c r="F585" s="3">
        <v>42491</v>
      </c>
      <c r="G585" s="2">
        <f>1</f>
        <v>1</v>
      </c>
      <c r="H585" s="26">
        <f>IF(SUMPRODUCT(($A$2:$A585=A585)*($B$2:$B585=B585))&gt;1,0,1)</f>
        <v>0</v>
      </c>
      <c r="I585" s="2">
        <f>COUNTIFS(customer_data[[#All],[customer_name]],customer_data[[#This Row],[customer_name]],customer_data[[#All],[city]],customer_data[[#This Row],[city]])</f>
        <v>4</v>
      </c>
    </row>
    <row r="586" spans="1:9" x14ac:dyDescent="0.25">
      <c r="A586" s="2" t="s">
        <v>184</v>
      </c>
      <c r="B586" s="2" t="s">
        <v>185</v>
      </c>
      <c r="C586" s="2" t="s">
        <v>709</v>
      </c>
      <c r="D586" s="2">
        <v>94010</v>
      </c>
      <c r="E586" s="8">
        <v>33.979999999999997</v>
      </c>
      <c r="F586" s="3">
        <v>42522</v>
      </c>
      <c r="G586" s="2">
        <f>1</f>
        <v>1</v>
      </c>
      <c r="H586" s="26">
        <f>IF(SUMPRODUCT(($A$2:$A586=A586)*($B$2:$B586=B586))&gt;1,0,1)</f>
        <v>0</v>
      </c>
      <c r="I586" s="2">
        <f>COUNTIFS(customer_data[[#All],[customer_name]],customer_data[[#This Row],[customer_name]],customer_data[[#All],[city]],customer_data[[#This Row],[city]])</f>
        <v>4</v>
      </c>
    </row>
    <row r="587" spans="1:9" x14ac:dyDescent="0.25">
      <c r="A587" s="2" t="s">
        <v>184</v>
      </c>
      <c r="B587" s="2" t="s">
        <v>185</v>
      </c>
      <c r="C587" s="2" t="s">
        <v>709</v>
      </c>
      <c r="D587" s="2">
        <v>94010</v>
      </c>
      <c r="E587" s="8">
        <v>33.979999999999997</v>
      </c>
      <c r="F587" s="3">
        <v>42552</v>
      </c>
      <c r="G587" s="2">
        <f>1</f>
        <v>1</v>
      </c>
      <c r="H587" s="26">
        <f>IF(SUMPRODUCT(($A$2:$A587=A587)*($B$2:$B587=B587))&gt;1,0,1)</f>
        <v>0</v>
      </c>
      <c r="I587" s="2">
        <f>COUNTIFS(customer_data[[#All],[customer_name]],customer_data[[#This Row],[customer_name]],customer_data[[#All],[city]],customer_data[[#This Row],[city]])</f>
        <v>4</v>
      </c>
    </row>
    <row r="588" spans="1:9" x14ac:dyDescent="0.25">
      <c r="A588" s="2" t="s">
        <v>272</v>
      </c>
      <c r="B588" s="2" t="s">
        <v>273</v>
      </c>
      <c r="C588" s="2" t="s">
        <v>709</v>
      </c>
      <c r="D588" s="2">
        <v>94011</v>
      </c>
      <c r="E588" s="8">
        <v>38.61</v>
      </c>
      <c r="F588" s="3">
        <v>42552</v>
      </c>
      <c r="G588" s="2">
        <f>1</f>
        <v>1</v>
      </c>
      <c r="H588" s="26">
        <f>IF(SUMPRODUCT(($A$2:$A588=A588)*($B$2:$B588=B588))&gt;1,0,1)</f>
        <v>1</v>
      </c>
      <c r="I588" s="2">
        <f>COUNTIFS(customer_data[[#All],[customer_name]],customer_data[[#This Row],[customer_name]],customer_data[[#All],[city]],customer_data[[#This Row],[city]])</f>
        <v>1</v>
      </c>
    </row>
    <row r="589" spans="1:9" x14ac:dyDescent="0.25">
      <c r="A589" s="2" t="s">
        <v>450</v>
      </c>
      <c r="B589" s="2" t="s">
        <v>451</v>
      </c>
      <c r="C589" s="2" t="s">
        <v>709</v>
      </c>
      <c r="D589" s="2">
        <v>94011</v>
      </c>
      <c r="E589" s="8">
        <v>41.7</v>
      </c>
      <c r="F589" s="3">
        <v>42552</v>
      </c>
      <c r="G589" s="2">
        <f>1</f>
        <v>1</v>
      </c>
      <c r="H589" s="26">
        <f>IF(SUMPRODUCT(($A$2:$A589=A589)*($B$2:$B589=B589))&gt;1,0,1)</f>
        <v>1</v>
      </c>
      <c r="I589" s="2">
        <f>COUNTIFS(customer_data[[#All],[customer_name]],customer_data[[#This Row],[customer_name]],customer_data[[#All],[city]],customer_data[[#This Row],[city]])</f>
        <v>1</v>
      </c>
    </row>
    <row r="590" spans="1:9" x14ac:dyDescent="0.25">
      <c r="A590" s="2" t="s">
        <v>410</v>
      </c>
      <c r="B590" s="2" t="s">
        <v>411</v>
      </c>
      <c r="C590" s="2" t="s">
        <v>709</v>
      </c>
      <c r="D590" s="2">
        <v>94010</v>
      </c>
      <c r="E590" s="8">
        <v>46.73</v>
      </c>
      <c r="F590" s="3">
        <v>42552</v>
      </c>
      <c r="G590" s="2">
        <f>1</f>
        <v>1</v>
      </c>
      <c r="H590" s="26">
        <f>IF(SUMPRODUCT(($A$2:$A590=A590)*($B$2:$B590=B590))&gt;1,0,1)</f>
        <v>1</v>
      </c>
      <c r="I590" s="2">
        <f>COUNTIFS(customer_data[[#All],[customer_name]],customer_data[[#This Row],[customer_name]],customer_data[[#All],[city]],customer_data[[#This Row],[city]])</f>
        <v>1</v>
      </c>
    </row>
    <row r="591" spans="1:9" x14ac:dyDescent="0.25">
      <c r="A591" s="2" t="s">
        <v>384</v>
      </c>
      <c r="B591" s="2" t="s">
        <v>385</v>
      </c>
      <c r="C591" s="2" t="s">
        <v>709</v>
      </c>
      <c r="D591" s="2">
        <v>94010</v>
      </c>
      <c r="E591" s="8">
        <v>79.41</v>
      </c>
      <c r="F591" s="3">
        <v>42522</v>
      </c>
      <c r="G591" s="2">
        <f>1</f>
        <v>1</v>
      </c>
      <c r="H591" s="26">
        <f>IF(SUMPRODUCT(($A$2:$A591=A591)*($B$2:$B591=B591))&gt;1,0,1)</f>
        <v>1</v>
      </c>
      <c r="I591" s="2">
        <f>COUNTIFS(customer_data[[#All],[customer_name]],customer_data[[#This Row],[customer_name]],customer_data[[#All],[city]],customer_data[[#This Row],[city]])</f>
        <v>2</v>
      </c>
    </row>
    <row r="592" spans="1:9" x14ac:dyDescent="0.25">
      <c r="A592" s="2" t="s">
        <v>384</v>
      </c>
      <c r="B592" s="2" t="s">
        <v>385</v>
      </c>
      <c r="C592" s="2" t="s">
        <v>709</v>
      </c>
      <c r="D592" s="2">
        <v>94010</v>
      </c>
      <c r="E592" s="8">
        <v>79.41</v>
      </c>
      <c r="F592" s="3">
        <v>42552</v>
      </c>
      <c r="G592" s="2">
        <f>1</f>
        <v>1</v>
      </c>
      <c r="H592" s="26">
        <f>IF(SUMPRODUCT(($A$2:$A592=A592)*($B$2:$B592=B592))&gt;1,0,1)</f>
        <v>0</v>
      </c>
      <c r="I592" s="2">
        <f>COUNTIFS(customer_data[[#All],[customer_name]],customer_data[[#This Row],[customer_name]],customer_data[[#All],[city]],customer_data[[#This Row],[city]])</f>
        <v>2</v>
      </c>
    </row>
    <row r="593" spans="1:9" x14ac:dyDescent="0.25">
      <c r="A593" s="2" t="s">
        <v>590</v>
      </c>
      <c r="B593" s="2" t="s">
        <v>591</v>
      </c>
      <c r="C593" s="2" t="s">
        <v>709</v>
      </c>
      <c r="D593" s="2">
        <v>94010</v>
      </c>
      <c r="E593" s="8">
        <v>61.59</v>
      </c>
      <c r="F593" s="3">
        <v>42430</v>
      </c>
      <c r="G593" s="2">
        <f>1</f>
        <v>1</v>
      </c>
      <c r="H593" s="26">
        <f>IF(SUMPRODUCT(($A$2:$A593=A593)*($B$2:$B593=B593))&gt;1,0,1)</f>
        <v>1</v>
      </c>
      <c r="I593" s="2">
        <f>COUNTIFS(customer_data[[#All],[customer_name]],customer_data[[#This Row],[customer_name]],customer_data[[#All],[city]],customer_data[[#This Row],[city]])</f>
        <v>1</v>
      </c>
    </row>
    <row r="594" spans="1:9" x14ac:dyDescent="0.25">
      <c r="A594" s="2" t="s">
        <v>218</v>
      </c>
      <c r="B594" s="2" t="s">
        <v>219</v>
      </c>
      <c r="C594" s="2" t="s">
        <v>709</v>
      </c>
      <c r="D594" s="2">
        <v>94010</v>
      </c>
      <c r="E594" s="8">
        <v>3.4</v>
      </c>
      <c r="F594" s="3">
        <v>42370</v>
      </c>
      <c r="G594" s="2">
        <f>1</f>
        <v>1</v>
      </c>
      <c r="H594" s="26">
        <f>IF(SUMPRODUCT(($A$2:$A594=A594)*($B$2:$B594=B594))&gt;1,0,1)</f>
        <v>1</v>
      </c>
      <c r="I594" s="2">
        <f>COUNTIFS(customer_data[[#All],[customer_name]],customer_data[[#This Row],[customer_name]],customer_data[[#All],[city]],customer_data[[#This Row],[city]])</f>
        <v>7</v>
      </c>
    </row>
    <row r="595" spans="1:9" x14ac:dyDescent="0.25">
      <c r="A595" s="2" t="s">
        <v>218</v>
      </c>
      <c r="B595" s="2" t="s">
        <v>219</v>
      </c>
      <c r="C595" s="2" t="s">
        <v>709</v>
      </c>
      <c r="D595" s="2">
        <v>94010</v>
      </c>
      <c r="E595" s="8">
        <v>3.4</v>
      </c>
      <c r="F595" s="3">
        <v>42401</v>
      </c>
      <c r="G595" s="2">
        <f>1</f>
        <v>1</v>
      </c>
      <c r="H595" s="26">
        <f>IF(SUMPRODUCT(($A$2:$A595=A595)*($B$2:$B595=B595))&gt;1,0,1)</f>
        <v>0</v>
      </c>
      <c r="I595" s="2">
        <f>COUNTIFS(customer_data[[#All],[customer_name]],customer_data[[#This Row],[customer_name]],customer_data[[#All],[city]],customer_data[[#This Row],[city]])</f>
        <v>7</v>
      </c>
    </row>
    <row r="596" spans="1:9" x14ac:dyDescent="0.25">
      <c r="A596" s="2" t="s">
        <v>218</v>
      </c>
      <c r="B596" s="2" t="s">
        <v>219</v>
      </c>
      <c r="C596" s="2" t="s">
        <v>709</v>
      </c>
      <c r="D596" s="2">
        <v>94010</v>
      </c>
      <c r="E596" s="8">
        <v>3.4</v>
      </c>
      <c r="F596" s="3">
        <v>42430</v>
      </c>
      <c r="G596" s="2">
        <f>1</f>
        <v>1</v>
      </c>
      <c r="H596" s="26">
        <f>IF(SUMPRODUCT(($A$2:$A596=A596)*($B$2:$B596=B596))&gt;1,0,1)</f>
        <v>0</v>
      </c>
      <c r="I596" s="2">
        <f>COUNTIFS(customer_data[[#All],[customer_name]],customer_data[[#This Row],[customer_name]],customer_data[[#All],[city]],customer_data[[#This Row],[city]])</f>
        <v>7</v>
      </c>
    </row>
    <row r="597" spans="1:9" x14ac:dyDescent="0.25">
      <c r="A597" s="2" t="s">
        <v>218</v>
      </c>
      <c r="B597" s="2" t="s">
        <v>219</v>
      </c>
      <c r="C597" s="2" t="s">
        <v>709</v>
      </c>
      <c r="D597" s="2">
        <v>94010</v>
      </c>
      <c r="E597" s="8">
        <v>3.4</v>
      </c>
      <c r="F597" s="3">
        <v>42461</v>
      </c>
      <c r="G597" s="2">
        <f>1</f>
        <v>1</v>
      </c>
      <c r="H597" s="26">
        <f>IF(SUMPRODUCT(($A$2:$A597=A597)*($B$2:$B597=B597))&gt;1,0,1)</f>
        <v>0</v>
      </c>
      <c r="I597" s="2">
        <f>COUNTIFS(customer_data[[#All],[customer_name]],customer_data[[#This Row],[customer_name]],customer_data[[#All],[city]],customer_data[[#This Row],[city]])</f>
        <v>7</v>
      </c>
    </row>
    <row r="598" spans="1:9" x14ac:dyDescent="0.25">
      <c r="A598" s="2" t="s">
        <v>218</v>
      </c>
      <c r="B598" s="2" t="s">
        <v>219</v>
      </c>
      <c r="C598" s="2" t="s">
        <v>709</v>
      </c>
      <c r="D598" s="2">
        <v>94010</v>
      </c>
      <c r="E598" s="8">
        <v>3.4</v>
      </c>
      <c r="F598" s="3">
        <v>42491</v>
      </c>
      <c r="G598" s="2">
        <f>1</f>
        <v>1</v>
      </c>
      <c r="H598" s="26">
        <f>IF(SUMPRODUCT(($A$2:$A598=A598)*($B$2:$B598=B598))&gt;1,0,1)</f>
        <v>0</v>
      </c>
      <c r="I598" s="2">
        <f>COUNTIFS(customer_data[[#All],[customer_name]],customer_data[[#This Row],[customer_name]],customer_data[[#All],[city]],customer_data[[#This Row],[city]])</f>
        <v>7</v>
      </c>
    </row>
    <row r="599" spans="1:9" x14ac:dyDescent="0.25">
      <c r="A599" s="2" t="s">
        <v>218</v>
      </c>
      <c r="B599" s="2" t="s">
        <v>219</v>
      </c>
      <c r="C599" s="2" t="s">
        <v>709</v>
      </c>
      <c r="D599" s="2">
        <v>94010</v>
      </c>
      <c r="E599" s="8">
        <v>3.4</v>
      </c>
      <c r="F599" s="3">
        <v>42522</v>
      </c>
      <c r="G599" s="2">
        <f>1</f>
        <v>1</v>
      </c>
      <c r="H599" s="26">
        <f>IF(SUMPRODUCT(($A$2:$A599=A599)*($B$2:$B599=B599))&gt;1,0,1)</f>
        <v>0</v>
      </c>
      <c r="I599" s="2">
        <f>COUNTIFS(customer_data[[#All],[customer_name]],customer_data[[#This Row],[customer_name]],customer_data[[#All],[city]],customer_data[[#This Row],[city]])</f>
        <v>7</v>
      </c>
    </row>
    <row r="600" spans="1:9" x14ac:dyDescent="0.25">
      <c r="A600" s="2" t="s">
        <v>218</v>
      </c>
      <c r="B600" s="2" t="s">
        <v>219</v>
      </c>
      <c r="C600" s="2" t="s">
        <v>709</v>
      </c>
      <c r="D600" s="2">
        <v>94010</v>
      </c>
      <c r="E600" s="8">
        <v>3.4</v>
      </c>
      <c r="F600" s="3">
        <v>42552</v>
      </c>
      <c r="G600" s="2">
        <f>1</f>
        <v>1</v>
      </c>
      <c r="H600" s="26">
        <f>IF(SUMPRODUCT(($A$2:$A600=A600)*($B$2:$B600=B600))&gt;1,0,1)</f>
        <v>0</v>
      </c>
      <c r="I600" s="2">
        <f>COUNTIFS(customer_data[[#All],[customer_name]],customer_data[[#This Row],[customer_name]],customer_data[[#All],[city]],customer_data[[#This Row],[city]])</f>
        <v>7</v>
      </c>
    </row>
    <row r="601" spans="1:9" x14ac:dyDescent="0.25">
      <c r="A601" s="2" t="s">
        <v>156</v>
      </c>
      <c r="B601" s="2" t="s">
        <v>157</v>
      </c>
      <c r="C601" s="2" t="s">
        <v>709</v>
      </c>
      <c r="D601" s="2">
        <v>94011</v>
      </c>
      <c r="E601" s="8">
        <v>32.03</v>
      </c>
      <c r="F601" s="3">
        <v>42430</v>
      </c>
      <c r="G601" s="2">
        <f>1</f>
        <v>1</v>
      </c>
      <c r="H601" s="26">
        <f>IF(SUMPRODUCT(($A$2:$A601=A601)*($B$2:$B601=B601))&gt;1,0,1)</f>
        <v>1</v>
      </c>
      <c r="I601" s="2">
        <f>COUNTIFS(customer_data[[#All],[customer_name]],customer_data[[#This Row],[customer_name]],customer_data[[#All],[city]],customer_data[[#This Row],[city]])</f>
        <v>5</v>
      </c>
    </row>
    <row r="602" spans="1:9" x14ac:dyDescent="0.25">
      <c r="A602" s="2" t="s">
        <v>156</v>
      </c>
      <c r="B602" s="2" t="s">
        <v>157</v>
      </c>
      <c r="C602" s="2" t="s">
        <v>709</v>
      </c>
      <c r="D602" s="2">
        <v>94011</v>
      </c>
      <c r="E602" s="8">
        <v>32.03</v>
      </c>
      <c r="F602" s="3">
        <v>42461</v>
      </c>
      <c r="G602" s="2">
        <f>1</f>
        <v>1</v>
      </c>
      <c r="H602" s="26">
        <f>IF(SUMPRODUCT(($A$2:$A602=A602)*($B$2:$B602=B602))&gt;1,0,1)</f>
        <v>0</v>
      </c>
      <c r="I602" s="2">
        <f>COUNTIFS(customer_data[[#All],[customer_name]],customer_data[[#This Row],[customer_name]],customer_data[[#All],[city]],customer_data[[#This Row],[city]])</f>
        <v>5</v>
      </c>
    </row>
    <row r="603" spans="1:9" x14ac:dyDescent="0.25">
      <c r="A603" s="2" t="s">
        <v>156</v>
      </c>
      <c r="B603" s="2" t="s">
        <v>157</v>
      </c>
      <c r="C603" s="2" t="s">
        <v>709</v>
      </c>
      <c r="D603" s="2">
        <v>94011</v>
      </c>
      <c r="E603" s="8">
        <v>32.03</v>
      </c>
      <c r="F603" s="3">
        <v>42491</v>
      </c>
      <c r="G603" s="2">
        <f>1</f>
        <v>1</v>
      </c>
      <c r="H603" s="26">
        <f>IF(SUMPRODUCT(($A$2:$A603=A603)*($B$2:$B603=B603))&gt;1,0,1)</f>
        <v>0</v>
      </c>
      <c r="I603" s="2">
        <f>COUNTIFS(customer_data[[#All],[customer_name]],customer_data[[#This Row],[customer_name]],customer_data[[#All],[city]],customer_data[[#This Row],[city]])</f>
        <v>5</v>
      </c>
    </row>
    <row r="604" spans="1:9" x14ac:dyDescent="0.25">
      <c r="A604" s="2" t="s">
        <v>156</v>
      </c>
      <c r="B604" s="2" t="s">
        <v>157</v>
      </c>
      <c r="C604" s="2" t="s">
        <v>709</v>
      </c>
      <c r="D604" s="2">
        <v>94011</v>
      </c>
      <c r="E604" s="8">
        <v>32.03</v>
      </c>
      <c r="F604" s="3">
        <v>42522</v>
      </c>
      <c r="G604" s="2">
        <f>1</f>
        <v>1</v>
      </c>
      <c r="H604" s="26">
        <f>IF(SUMPRODUCT(($A$2:$A604=A604)*($B$2:$B604=B604))&gt;1,0,1)</f>
        <v>0</v>
      </c>
      <c r="I604" s="2">
        <f>COUNTIFS(customer_data[[#All],[customer_name]],customer_data[[#This Row],[customer_name]],customer_data[[#All],[city]],customer_data[[#This Row],[city]])</f>
        <v>5</v>
      </c>
    </row>
    <row r="605" spans="1:9" x14ac:dyDescent="0.25">
      <c r="A605" s="2" t="s">
        <v>156</v>
      </c>
      <c r="B605" s="2" t="s">
        <v>157</v>
      </c>
      <c r="C605" s="2" t="s">
        <v>709</v>
      </c>
      <c r="D605" s="2">
        <v>94011</v>
      </c>
      <c r="E605" s="8">
        <v>32.03</v>
      </c>
      <c r="F605" s="3">
        <v>42552</v>
      </c>
      <c r="G605" s="2">
        <f>1</f>
        <v>1</v>
      </c>
      <c r="H605" s="26">
        <f>IF(SUMPRODUCT(($A$2:$A605=A605)*($B$2:$B605=B605))&gt;1,0,1)</f>
        <v>0</v>
      </c>
      <c r="I605" s="2">
        <f>COUNTIFS(customer_data[[#All],[customer_name]],customer_data[[#This Row],[customer_name]],customer_data[[#All],[city]],customer_data[[#This Row],[city]])</f>
        <v>5</v>
      </c>
    </row>
    <row r="606" spans="1:9" x14ac:dyDescent="0.25">
      <c r="A606" s="2" t="s">
        <v>488</v>
      </c>
      <c r="B606" s="2" t="s">
        <v>489</v>
      </c>
      <c r="C606" s="2" t="s">
        <v>709</v>
      </c>
      <c r="D606" s="2">
        <v>94010</v>
      </c>
      <c r="E606" s="8">
        <v>50.98</v>
      </c>
      <c r="F606" s="3">
        <v>42370</v>
      </c>
      <c r="G606" s="2">
        <f>1</f>
        <v>1</v>
      </c>
      <c r="H606" s="26">
        <f>IF(SUMPRODUCT(($A$2:$A606=A606)*($B$2:$B606=B606))&gt;1,0,1)</f>
        <v>1</v>
      </c>
      <c r="I606" s="2">
        <f>COUNTIFS(customer_data[[#All],[customer_name]],customer_data[[#This Row],[customer_name]],customer_data[[#All],[city]],customer_data[[#This Row],[city]])</f>
        <v>3</v>
      </c>
    </row>
    <row r="607" spans="1:9" x14ac:dyDescent="0.25">
      <c r="A607" s="2" t="s">
        <v>488</v>
      </c>
      <c r="B607" s="2" t="s">
        <v>489</v>
      </c>
      <c r="C607" s="2" t="s">
        <v>709</v>
      </c>
      <c r="D607" s="2">
        <v>94010</v>
      </c>
      <c r="E607" s="8">
        <v>50.98</v>
      </c>
      <c r="F607" s="3">
        <v>42461</v>
      </c>
      <c r="G607" s="2">
        <f>1</f>
        <v>1</v>
      </c>
      <c r="H607" s="26">
        <f>IF(SUMPRODUCT(($A$2:$A607=A607)*($B$2:$B607=B607))&gt;1,0,1)</f>
        <v>0</v>
      </c>
      <c r="I607" s="2">
        <f>COUNTIFS(customer_data[[#All],[customer_name]],customer_data[[#This Row],[customer_name]],customer_data[[#All],[city]],customer_data[[#This Row],[city]])</f>
        <v>3</v>
      </c>
    </row>
    <row r="608" spans="1:9" x14ac:dyDescent="0.25">
      <c r="A608" s="2" t="s">
        <v>488</v>
      </c>
      <c r="B608" s="2" t="s">
        <v>489</v>
      </c>
      <c r="C608" s="2" t="s">
        <v>709</v>
      </c>
      <c r="D608" s="2">
        <v>94010</v>
      </c>
      <c r="E608" s="8">
        <v>50.98</v>
      </c>
      <c r="F608" s="3">
        <v>42491</v>
      </c>
      <c r="G608" s="2">
        <f>1</f>
        <v>1</v>
      </c>
      <c r="H608" s="26">
        <f>IF(SUMPRODUCT(($A$2:$A608=A608)*($B$2:$B608=B608))&gt;1,0,1)</f>
        <v>0</v>
      </c>
      <c r="I608" s="2">
        <f>COUNTIFS(customer_data[[#All],[customer_name]],customer_data[[#This Row],[customer_name]],customer_data[[#All],[city]],customer_data[[#This Row],[city]])</f>
        <v>3</v>
      </c>
    </row>
    <row r="609" spans="1:9" x14ac:dyDescent="0.25">
      <c r="A609" s="2" t="s">
        <v>224</v>
      </c>
      <c r="B609" s="2" t="s">
        <v>225</v>
      </c>
      <c r="C609" s="2" t="s">
        <v>709</v>
      </c>
      <c r="D609" s="2">
        <v>94010</v>
      </c>
      <c r="E609" s="8">
        <v>3.76</v>
      </c>
      <c r="F609" s="3">
        <v>42370</v>
      </c>
      <c r="G609" s="2">
        <f>1</f>
        <v>1</v>
      </c>
      <c r="H609" s="26">
        <f>IF(SUMPRODUCT(($A$2:$A609=A609)*($B$2:$B609=B609))&gt;1,0,1)</f>
        <v>1</v>
      </c>
      <c r="I609" s="2">
        <f>COUNTIFS(customer_data[[#All],[customer_name]],customer_data[[#This Row],[customer_name]],customer_data[[#All],[city]],customer_data[[#This Row],[city]])</f>
        <v>7</v>
      </c>
    </row>
    <row r="610" spans="1:9" x14ac:dyDescent="0.25">
      <c r="A610" s="2" t="s">
        <v>224</v>
      </c>
      <c r="B610" s="2" t="s">
        <v>225</v>
      </c>
      <c r="C610" s="2" t="s">
        <v>709</v>
      </c>
      <c r="D610" s="2">
        <v>94010</v>
      </c>
      <c r="E610" s="8">
        <v>3.76</v>
      </c>
      <c r="F610" s="3">
        <v>42401</v>
      </c>
      <c r="G610" s="2">
        <f>1</f>
        <v>1</v>
      </c>
      <c r="H610" s="26">
        <f>IF(SUMPRODUCT(($A$2:$A610=A610)*($B$2:$B610=B610))&gt;1,0,1)</f>
        <v>0</v>
      </c>
      <c r="I610" s="2">
        <f>COUNTIFS(customer_data[[#All],[customer_name]],customer_data[[#This Row],[customer_name]],customer_data[[#All],[city]],customer_data[[#This Row],[city]])</f>
        <v>7</v>
      </c>
    </row>
    <row r="611" spans="1:9" x14ac:dyDescent="0.25">
      <c r="A611" s="2" t="s">
        <v>224</v>
      </c>
      <c r="B611" s="2" t="s">
        <v>225</v>
      </c>
      <c r="C611" s="2" t="s">
        <v>709</v>
      </c>
      <c r="D611" s="2">
        <v>94010</v>
      </c>
      <c r="E611" s="8">
        <v>3.76</v>
      </c>
      <c r="F611" s="3">
        <v>42430</v>
      </c>
      <c r="G611" s="2">
        <f>1</f>
        <v>1</v>
      </c>
      <c r="H611" s="26">
        <f>IF(SUMPRODUCT(($A$2:$A611=A611)*($B$2:$B611=B611))&gt;1,0,1)</f>
        <v>0</v>
      </c>
      <c r="I611" s="2">
        <f>COUNTIFS(customer_data[[#All],[customer_name]],customer_data[[#This Row],[customer_name]],customer_data[[#All],[city]],customer_data[[#This Row],[city]])</f>
        <v>7</v>
      </c>
    </row>
    <row r="612" spans="1:9" x14ac:dyDescent="0.25">
      <c r="A612" s="2" t="s">
        <v>224</v>
      </c>
      <c r="B612" s="2" t="s">
        <v>225</v>
      </c>
      <c r="C612" s="2" t="s">
        <v>709</v>
      </c>
      <c r="D612" s="2">
        <v>94010</v>
      </c>
      <c r="E612" s="8">
        <v>3.76</v>
      </c>
      <c r="F612" s="3">
        <v>42461</v>
      </c>
      <c r="G612" s="2">
        <f>1</f>
        <v>1</v>
      </c>
      <c r="H612" s="26">
        <f>IF(SUMPRODUCT(($A$2:$A612=A612)*($B$2:$B612=B612))&gt;1,0,1)</f>
        <v>0</v>
      </c>
      <c r="I612" s="2">
        <f>COUNTIFS(customer_data[[#All],[customer_name]],customer_data[[#This Row],[customer_name]],customer_data[[#All],[city]],customer_data[[#This Row],[city]])</f>
        <v>7</v>
      </c>
    </row>
    <row r="613" spans="1:9" x14ac:dyDescent="0.25">
      <c r="A613" s="2" t="s">
        <v>224</v>
      </c>
      <c r="B613" s="2" t="s">
        <v>225</v>
      </c>
      <c r="C613" s="2" t="s">
        <v>709</v>
      </c>
      <c r="D613" s="2">
        <v>94010</v>
      </c>
      <c r="E613" s="8">
        <v>3.76</v>
      </c>
      <c r="F613" s="3">
        <v>42491</v>
      </c>
      <c r="G613" s="2">
        <f>1</f>
        <v>1</v>
      </c>
      <c r="H613" s="26">
        <f>IF(SUMPRODUCT(($A$2:$A613=A613)*($B$2:$B613=B613))&gt;1,0,1)</f>
        <v>0</v>
      </c>
      <c r="I613" s="2">
        <f>COUNTIFS(customer_data[[#All],[customer_name]],customer_data[[#This Row],[customer_name]],customer_data[[#All],[city]],customer_data[[#This Row],[city]])</f>
        <v>7</v>
      </c>
    </row>
    <row r="614" spans="1:9" x14ac:dyDescent="0.25">
      <c r="A614" s="2" t="s">
        <v>224</v>
      </c>
      <c r="B614" s="2" t="s">
        <v>225</v>
      </c>
      <c r="C614" s="2" t="s">
        <v>709</v>
      </c>
      <c r="D614" s="2">
        <v>94010</v>
      </c>
      <c r="E614" s="8">
        <v>3.76</v>
      </c>
      <c r="F614" s="3">
        <v>42522</v>
      </c>
      <c r="G614" s="2">
        <f>1</f>
        <v>1</v>
      </c>
      <c r="H614" s="26">
        <f>IF(SUMPRODUCT(($A$2:$A614=A614)*($B$2:$B614=B614))&gt;1,0,1)</f>
        <v>0</v>
      </c>
      <c r="I614" s="2">
        <f>COUNTIFS(customer_data[[#All],[customer_name]],customer_data[[#This Row],[customer_name]],customer_data[[#All],[city]],customer_data[[#This Row],[city]])</f>
        <v>7</v>
      </c>
    </row>
    <row r="615" spans="1:9" x14ac:dyDescent="0.25">
      <c r="A615" s="2" t="s">
        <v>224</v>
      </c>
      <c r="B615" s="2" t="s">
        <v>225</v>
      </c>
      <c r="C615" s="2" t="s">
        <v>709</v>
      </c>
      <c r="D615" s="2">
        <v>94010</v>
      </c>
      <c r="E615" s="8">
        <v>3.76</v>
      </c>
      <c r="F615" s="3">
        <v>42552</v>
      </c>
      <c r="G615" s="2">
        <f>1</f>
        <v>1</v>
      </c>
      <c r="H615" s="26">
        <f>IF(SUMPRODUCT(($A$2:$A615=A615)*($B$2:$B615=B615))&gt;1,0,1)</f>
        <v>0</v>
      </c>
      <c r="I615" s="2">
        <f>COUNTIFS(customer_data[[#All],[customer_name]],customer_data[[#This Row],[customer_name]],customer_data[[#All],[city]],customer_data[[#This Row],[city]])</f>
        <v>7</v>
      </c>
    </row>
    <row r="616" spans="1:9" x14ac:dyDescent="0.25">
      <c r="A616" s="2" t="s">
        <v>16</v>
      </c>
      <c r="B616" s="2" t="s">
        <v>17</v>
      </c>
      <c r="C616" s="2" t="s">
        <v>709</v>
      </c>
      <c r="D616" s="2">
        <v>94010</v>
      </c>
      <c r="E616" s="8">
        <v>42.48</v>
      </c>
      <c r="F616" s="3">
        <v>42522</v>
      </c>
      <c r="G616" s="2">
        <f>1</f>
        <v>1</v>
      </c>
      <c r="H616" s="26">
        <f>IF(SUMPRODUCT(($A$2:$A616=A616)*($B$2:$B616=B616))&gt;1,0,1)</f>
        <v>1</v>
      </c>
      <c r="I616" s="2">
        <f>COUNTIFS(customer_data[[#All],[customer_name]],customer_data[[#This Row],[customer_name]],customer_data[[#All],[city]],customer_data[[#This Row],[city]])</f>
        <v>2</v>
      </c>
    </row>
    <row r="617" spans="1:9" x14ac:dyDescent="0.25">
      <c r="A617" s="2" t="s">
        <v>16</v>
      </c>
      <c r="B617" s="2" t="s">
        <v>17</v>
      </c>
      <c r="C617" s="2" t="s">
        <v>709</v>
      </c>
      <c r="D617" s="2">
        <v>94010</v>
      </c>
      <c r="E617" s="8">
        <v>42.48</v>
      </c>
      <c r="F617" s="3">
        <v>42552</v>
      </c>
      <c r="G617" s="2">
        <f>1</f>
        <v>1</v>
      </c>
      <c r="H617" s="26">
        <f>IF(SUMPRODUCT(($A$2:$A617=A617)*($B$2:$B617=B617))&gt;1,0,1)</f>
        <v>0</v>
      </c>
      <c r="I617" s="2">
        <f>COUNTIFS(customer_data[[#All],[customer_name]],customer_data[[#This Row],[customer_name]],customer_data[[#All],[city]],customer_data[[#This Row],[city]])</f>
        <v>2</v>
      </c>
    </row>
    <row r="618" spans="1:9" x14ac:dyDescent="0.25">
      <c r="A618" s="2" t="s">
        <v>328</v>
      </c>
      <c r="B618" s="2" t="s">
        <v>329</v>
      </c>
      <c r="C618" s="2" t="s">
        <v>709</v>
      </c>
      <c r="D618" s="2">
        <v>94010</v>
      </c>
      <c r="E618" s="8">
        <v>42.45</v>
      </c>
      <c r="F618" s="3">
        <v>42370</v>
      </c>
      <c r="G618" s="2">
        <f>1</f>
        <v>1</v>
      </c>
      <c r="H618" s="26">
        <f>IF(SUMPRODUCT(($A$2:$A618=A618)*($B$2:$B618=B618))&gt;1,0,1)</f>
        <v>1</v>
      </c>
      <c r="I618" s="2">
        <f>COUNTIFS(customer_data[[#All],[customer_name]],customer_data[[#This Row],[customer_name]],customer_data[[#All],[city]],customer_data[[#This Row],[city]])</f>
        <v>4</v>
      </c>
    </row>
    <row r="619" spans="1:9" x14ac:dyDescent="0.25">
      <c r="A619" s="2" t="s">
        <v>328</v>
      </c>
      <c r="B619" s="2" t="s">
        <v>329</v>
      </c>
      <c r="C619" s="2" t="s">
        <v>709</v>
      </c>
      <c r="D619" s="2">
        <v>94010</v>
      </c>
      <c r="E619" s="8">
        <v>42.45</v>
      </c>
      <c r="F619" s="3">
        <v>42401</v>
      </c>
      <c r="G619" s="2">
        <f>1</f>
        <v>1</v>
      </c>
      <c r="H619" s="26">
        <f>IF(SUMPRODUCT(($A$2:$A619=A619)*($B$2:$B619=B619))&gt;1,0,1)</f>
        <v>0</v>
      </c>
      <c r="I619" s="2">
        <f>COUNTIFS(customer_data[[#All],[customer_name]],customer_data[[#This Row],[customer_name]],customer_data[[#All],[city]],customer_data[[#This Row],[city]])</f>
        <v>4</v>
      </c>
    </row>
    <row r="620" spans="1:9" x14ac:dyDescent="0.25">
      <c r="A620" s="2" t="s">
        <v>328</v>
      </c>
      <c r="B620" s="2" t="s">
        <v>329</v>
      </c>
      <c r="C620" s="2" t="s">
        <v>709</v>
      </c>
      <c r="D620" s="2">
        <v>94010</v>
      </c>
      <c r="E620" s="8">
        <v>42.45</v>
      </c>
      <c r="F620" s="3">
        <v>42430</v>
      </c>
      <c r="G620" s="2">
        <f>1</f>
        <v>1</v>
      </c>
      <c r="H620" s="26">
        <f>IF(SUMPRODUCT(($A$2:$A620=A620)*($B$2:$B620=B620))&gt;1,0,1)</f>
        <v>0</v>
      </c>
      <c r="I620" s="2">
        <f>COUNTIFS(customer_data[[#All],[customer_name]],customer_data[[#This Row],[customer_name]],customer_data[[#All],[city]],customer_data[[#This Row],[city]])</f>
        <v>4</v>
      </c>
    </row>
    <row r="621" spans="1:9" x14ac:dyDescent="0.25">
      <c r="A621" s="2" t="s">
        <v>328</v>
      </c>
      <c r="B621" s="2" t="s">
        <v>329</v>
      </c>
      <c r="C621" s="2" t="s">
        <v>709</v>
      </c>
      <c r="D621" s="2">
        <v>94010</v>
      </c>
      <c r="E621" s="8">
        <v>42.45</v>
      </c>
      <c r="F621" s="3">
        <v>42461</v>
      </c>
      <c r="G621" s="2">
        <f>1</f>
        <v>1</v>
      </c>
      <c r="H621" s="26">
        <f>IF(SUMPRODUCT(($A$2:$A621=A621)*($B$2:$B621=B621))&gt;1,0,1)</f>
        <v>0</v>
      </c>
      <c r="I621" s="2">
        <f>COUNTIFS(customer_data[[#All],[customer_name]],customer_data[[#This Row],[customer_name]],customer_data[[#All],[city]],customer_data[[#This Row],[city]])</f>
        <v>4</v>
      </c>
    </row>
    <row r="622" spans="1:9" x14ac:dyDescent="0.25">
      <c r="A622" s="2" t="s">
        <v>122</v>
      </c>
      <c r="B622" s="2" t="s">
        <v>123</v>
      </c>
      <c r="C622" s="2" t="s">
        <v>709</v>
      </c>
      <c r="D622" s="2">
        <v>94010</v>
      </c>
      <c r="E622" s="8">
        <v>29.73</v>
      </c>
      <c r="F622" s="3">
        <v>42461</v>
      </c>
      <c r="G622" s="2">
        <f>1</f>
        <v>1</v>
      </c>
      <c r="H622" s="26">
        <f>IF(SUMPRODUCT(($A$2:$A622=A622)*($B$2:$B622=B622))&gt;1,0,1)</f>
        <v>1</v>
      </c>
      <c r="I622" s="2">
        <f>COUNTIFS(customer_data[[#All],[customer_name]],customer_data[[#This Row],[customer_name]],customer_data[[#All],[city]],customer_data[[#This Row],[city]])</f>
        <v>4</v>
      </c>
    </row>
    <row r="623" spans="1:9" x14ac:dyDescent="0.25">
      <c r="A623" s="2" t="s">
        <v>122</v>
      </c>
      <c r="B623" s="2" t="s">
        <v>123</v>
      </c>
      <c r="C623" s="2" t="s">
        <v>709</v>
      </c>
      <c r="D623" s="2">
        <v>94010</v>
      </c>
      <c r="E623" s="8">
        <v>29.73</v>
      </c>
      <c r="F623" s="3">
        <v>42491</v>
      </c>
      <c r="G623" s="2">
        <f>1</f>
        <v>1</v>
      </c>
      <c r="H623" s="26">
        <f>IF(SUMPRODUCT(($A$2:$A623=A623)*($B$2:$B623=B623))&gt;1,0,1)</f>
        <v>0</v>
      </c>
      <c r="I623" s="2">
        <f>COUNTIFS(customer_data[[#All],[customer_name]],customer_data[[#This Row],[customer_name]],customer_data[[#All],[city]],customer_data[[#This Row],[city]])</f>
        <v>4</v>
      </c>
    </row>
    <row r="624" spans="1:9" x14ac:dyDescent="0.25">
      <c r="A624" s="2" t="s">
        <v>122</v>
      </c>
      <c r="B624" s="2" t="s">
        <v>123</v>
      </c>
      <c r="C624" s="2" t="s">
        <v>709</v>
      </c>
      <c r="D624" s="2">
        <v>94010</v>
      </c>
      <c r="E624" s="8">
        <v>29.73</v>
      </c>
      <c r="F624" s="3">
        <v>42522</v>
      </c>
      <c r="G624" s="2">
        <f>1</f>
        <v>1</v>
      </c>
      <c r="H624" s="26">
        <f>IF(SUMPRODUCT(($A$2:$A624=A624)*($B$2:$B624=B624))&gt;1,0,1)</f>
        <v>0</v>
      </c>
      <c r="I624" s="2">
        <f>COUNTIFS(customer_data[[#All],[customer_name]],customer_data[[#This Row],[customer_name]],customer_data[[#All],[city]],customer_data[[#This Row],[city]])</f>
        <v>4</v>
      </c>
    </row>
    <row r="625" spans="1:9" x14ac:dyDescent="0.25">
      <c r="A625" s="2" t="s">
        <v>122</v>
      </c>
      <c r="B625" s="2" t="s">
        <v>123</v>
      </c>
      <c r="C625" s="2" t="s">
        <v>709</v>
      </c>
      <c r="D625" s="2">
        <v>94010</v>
      </c>
      <c r="E625" s="8">
        <v>29.73</v>
      </c>
      <c r="F625" s="3">
        <v>42552</v>
      </c>
      <c r="G625" s="2">
        <f>1</f>
        <v>1</v>
      </c>
      <c r="H625" s="26">
        <f>IF(SUMPRODUCT(($A$2:$A625=A625)*($B$2:$B625=B625))&gt;1,0,1)</f>
        <v>0</v>
      </c>
      <c r="I625" s="2">
        <f>COUNTIFS(customer_data[[#All],[customer_name]],customer_data[[#This Row],[customer_name]],customer_data[[#All],[city]],customer_data[[#This Row],[city]])</f>
        <v>4</v>
      </c>
    </row>
    <row r="626" spans="1:9" x14ac:dyDescent="0.25">
      <c r="A626" s="2" t="s">
        <v>700</v>
      </c>
      <c r="B626" s="2" t="s">
        <v>701</v>
      </c>
      <c r="C626" s="2" t="s">
        <v>709</v>
      </c>
      <c r="D626" s="2">
        <v>94010</v>
      </c>
      <c r="E626" s="8">
        <v>127.47</v>
      </c>
      <c r="F626" s="3">
        <v>42430</v>
      </c>
      <c r="G626" s="2">
        <f>1</f>
        <v>1</v>
      </c>
      <c r="H626" s="26">
        <f>IF(SUMPRODUCT(($A$2:$A626=A626)*($B$2:$B626=B626))&gt;1,0,1)</f>
        <v>1</v>
      </c>
      <c r="I626" s="2">
        <f>COUNTIFS(customer_data[[#All],[customer_name]],customer_data[[#This Row],[customer_name]],customer_data[[#All],[city]],customer_data[[#This Row],[city]])</f>
        <v>5</v>
      </c>
    </row>
    <row r="627" spans="1:9" x14ac:dyDescent="0.25">
      <c r="A627" s="2" t="s">
        <v>700</v>
      </c>
      <c r="B627" s="2" t="s">
        <v>701</v>
      </c>
      <c r="C627" s="2" t="s">
        <v>709</v>
      </c>
      <c r="D627" s="2">
        <v>94010</v>
      </c>
      <c r="E627" s="8">
        <v>127.47</v>
      </c>
      <c r="F627" s="3">
        <v>42461</v>
      </c>
      <c r="G627" s="2">
        <f>1</f>
        <v>1</v>
      </c>
      <c r="H627" s="26">
        <f>IF(SUMPRODUCT(($A$2:$A627=A627)*($B$2:$B627=B627))&gt;1,0,1)</f>
        <v>0</v>
      </c>
      <c r="I627" s="2">
        <f>COUNTIFS(customer_data[[#All],[customer_name]],customer_data[[#This Row],[customer_name]],customer_data[[#All],[city]],customer_data[[#This Row],[city]])</f>
        <v>5</v>
      </c>
    </row>
    <row r="628" spans="1:9" x14ac:dyDescent="0.25">
      <c r="A628" s="2" t="s">
        <v>700</v>
      </c>
      <c r="B628" s="2" t="s">
        <v>701</v>
      </c>
      <c r="C628" s="2" t="s">
        <v>709</v>
      </c>
      <c r="D628" s="2">
        <v>94010</v>
      </c>
      <c r="E628" s="8">
        <v>127.47</v>
      </c>
      <c r="F628" s="3">
        <v>42491</v>
      </c>
      <c r="G628" s="2">
        <f>1</f>
        <v>1</v>
      </c>
      <c r="H628" s="26">
        <f>IF(SUMPRODUCT(($A$2:$A628=A628)*($B$2:$B628=B628))&gt;1,0,1)</f>
        <v>0</v>
      </c>
      <c r="I628" s="2">
        <f>COUNTIFS(customer_data[[#All],[customer_name]],customer_data[[#This Row],[customer_name]],customer_data[[#All],[city]],customer_data[[#This Row],[city]])</f>
        <v>5</v>
      </c>
    </row>
    <row r="629" spans="1:9" x14ac:dyDescent="0.25">
      <c r="A629" s="2" t="s">
        <v>700</v>
      </c>
      <c r="B629" s="2" t="s">
        <v>701</v>
      </c>
      <c r="C629" s="2" t="s">
        <v>709</v>
      </c>
      <c r="D629" s="2">
        <v>94010</v>
      </c>
      <c r="E629" s="8">
        <v>127.47</v>
      </c>
      <c r="F629" s="3">
        <v>42522</v>
      </c>
      <c r="G629" s="2">
        <f>1</f>
        <v>1</v>
      </c>
      <c r="H629" s="26">
        <f>IF(SUMPRODUCT(($A$2:$A629=A629)*($B$2:$B629=B629))&gt;1,0,1)</f>
        <v>0</v>
      </c>
      <c r="I629" s="2">
        <f>COUNTIFS(customer_data[[#All],[customer_name]],customer_data[[#This Row],[customer_name]],customer_data[[#All],[city]],customer_data[[#This Row],[city]])</f>
        <v>5</v>
      </c>
    </row>
    <row r="630" spans="1:9" x14ac:dyDescent="0.25">
      <c r="A630" s="2" t="s">
        <v>700</v>
      </c>
      <c r="B630" s="2" t="s">
        <v>701</v>
      </c>
      <c r="C630" s="2" t="s">
        <v>709</v>
      </c>
      <c r="D630" s="2">
        <v>94010</v>
      </c>
      <c r="E630" s="8">
        <v>127.47</v>
      </c>
      <c r="F630" s="3">
        <v>42552</v>
      </c>
      <c r="G630" s="2">
        <f>1</f>
        <v>1</v>
      </c>
      <c r="H630" s="26">
        <f>IF(SUMPRODUCT(($A$2:$A630=A630)*($B$2:$B630=B630))&gt;1,0,1)</f>
        <v>0</v>
      </c>
      <c r="I630" s="2">
        <f>COUNTIFS(customer_data[[#All],[customer_name]],customer_data[[#This Row],[customer_name]],customer_data[[#All],[city]],customer_data[[#This Row],[city]])</f>
        <v>5</v>
      </c>
    </row>
    <row r="631" spans="1:9" x14ac:dyDescent="0.25">
      <c r="A631" s="2" t="s">
        <v>188</v>
      </c>
      <c r="B631" s="2" t="s">
        <v>189</v>
      </c>
      <c r="C631" s="2" t="s">
        <v>709</v>
      </c>
      <c r="D631" s="2">
        <v>94010</v>
      </c>
      <c r="E631" s="8">
        <v>33.979999999999997</v>
      </c>
      <c r="F631" s="3">
        <v>42552</v>
      </c>
      <c r="G631" s="2">
        <f>1</f>
        <v>1</v>
      </c>
      <c r="H631" s="26">
        <f>IF(SUMPRODUCT(($A$2:$A631=A631)*($B$2:$B631=B631))&gt;1,0,1)</f>
        <v>1</v>
      </c>
      <c r="I631" s="2">
        <f>COUNTIFS(customer_data[[#All],[customer_name]],customer_data[[#This Row],[customer_name]],customer_data[[#All],[city]],customer_data[[#This Row],[city]])</f>
        <v>1</v>
      </c>
    </row>
    <row r="632" spans="1:9" x14ac:dyDescent="0.25">
      <c r="A632" s="2" t="s">
        <v>134</v>
      </c>
      <c r="B632" s="2" t="s">
        <v>135</v>
      </c>
      <c r="C632" s="2" t="s">
        <v>709</v>
      </c>
      <c r="D632" s="2">
        <v>94011</v>
      </c>
      <c r="E632" s="8">
        <v>55.23</v>
      </c>
      <c r="F632" s="3">
        <v>42522</v>
      </c>
      <c r="G632" s="2">
        <f>1</f>
        <v>1</v>
      </c>
      <c r="H632" s="26">
        <f>IF(SUMPRODUCT(($A$2:$A632=A632)*($B$2:$B632=B632))&gt;1,0,1)</f>
        <v>1</v>
      </c>
      <c r="I632" s="2">
        <f>COUNTIFS(customer_data[[#All],[customer_name]],customer_data[[#This Row],[customer_name]],customer_data[[#All],[city]],customer_data[[#This Row],[city]])</f>
        <v>2</v>
      </c>
    </row>
    <row r="633" spans="1:9" x14ac:dyDescent="0.25">
      <c r="A633" s="2" t="s">
        <v>134</v>
      </c>
      <c r="B633" s="2" t="s">
        <v>135</v>
      </c>
      <c r="C633" s="2" t="s">
        <v>709</v>
      </c>
      <c r="D633" s="2">
        <v>94011</v>
      </c>
      <c r="E633" s="8">
        <v>55.23</v>
      </c>
      <c r="F633" s="3">
        <v>42552</v>
      </c>
      <c r="G633" s="2">
        <f>1</f>
        <v>1</v>
      </c>
      <c r="H633" s="26">
        <f>IF(SUMPRODUCT(($A$2:$A633=A633)*($B$2:$B633=B633))&gt;1,0,1)</f>
        <v>0</v>
      </c>
      <c r="I633" s="2">
        <f>COUNTIFS(customer_data[[#All],[customer_name]],customer_data[[#This Row],[customer_name]],customer_data[[#All],[city]],customer_data[[#This Row],[city]])</f>
        <v>2</v>
      </c>
    </row>
    <row r="634" spans="1:9" x14ac:dyDescent="0.25">
      <c r="A634" s="2" t="s">
        <v>608</v>
      </c>
      <c r="B634" s="2" t="s">
        <v>609</v>
      </c>
      <c r="C634" s="2" t="s">
        <v>709</v>
      </c>
      <c r="D634" s="2">
        <v>94011</v>
      </c>
      <c r="E634" s="8">
        <v>66.27</v>
      </c>
      <c r="F634" s="3">
        <v>42522</v>
      </c>
      <c r="G634" s="2">
        <f>1</f>
        <v>1</v>
      </c>
      <c r="H634" s="26">
        <f>IF(SUMPRODUCT(($A$2:$A634=A634)*($B$2:$B634=B634))&gt;1,0,1)</f>
        <v>1</v>
      </c>
      <c r="I634" s="2">
        <f>COUNTIFS(customer_data[[#All],[customer_name]],customer_data[[#This Row],[customer_name]],customer_data[[#All],[city]],customer_data[[#This Row],[city]])</f>
        <v>2</v>
      </c>
    </row>
    <row r="635" spans="1:9" x14ac:dyDescent="0.25">
      <c r="A635" s="2" t="s">
        <v>608</v>
      </c>
      <c r="B635" s="2" t="s">
        <v>609</v>
      </c>
      <c r="C635" s="2" t="s">
        <v>709</v>
      </c>
      <c r="D635" s="2">
        <v>94011</v>
      </c>
      <c r="E635" s="8">
        <v>66.27</v>
      </c>
      <c r="F635" s="3">
        <v>42552</v>
      </c>
      <c r="G635" s="2">
        <f>1</f>
        <v>1</v>
      </c>
      <c r="H635" s="26">
        <f>IF(SUMPRODUCT(($A$2:$A635=A635)*($B$2:$B635=B635))&gt;1,0,1)</f>
        <v>0</v>
      </c>
      <c r="I635" s="2">
        <f>COUNTIFS(customer_data[[#All],[customer_name]],customer_data[[#This Row],[customer_name]],customer_data[[#All],[city]],customer_data[[#This Row],[city]])</f>
        <v>2</v>
      </c>
    </row>
    <row r="636" spans="1:9" x14ac:dyDescent="0.25">
      <c r="A636" s="2" t="s">
        <v>638</v>
      </c>
      <c r="B636" s="2" t="s">
        <v>639</v>
      </c>
      <c r="C636" s="2" t="s">
        <v>709</v>
      </c>
      <c r="D636" s="2">
        <v>94010</v>
      </c>
      <c r="E636" s="8">
        <v>76.28</v>
      </c>
      <c r="F636" s="3">
        <v>42430</v>
      </c>
      <c r="G636" s="2">
        <f>1</f>
        <v>1</v>
      </c>
      <c r="H636" s="26">
        <f>IF(SUMPRODUCT(($A$2:$A636=A636)*($B$2:$B636=B636))&gt;1,0,1)</f>
        <v>1</v>
      </c>
      <c r="I636" s="2">
        <f>COUNTIFS(customer_data[[#All],[customer_name]],customer_data[[#This Row],[customer_name]],customer_data[[#All],[city]],customer_data[[#This Row],[city]])</f>
        <v>5</v>
      </c>
    </row>
    <row r="637" spans="1:9" x14ac:dyDescent="0.25">
      <c r="A637" s="2" t="s">
        <v>638</v>
      </c>
      <c r="B637" s="2" t="s">
        <v>639</v>
      </c>
      <c r="C637" s="2" t="s">
        <v>709</v>
      </c>
      <c r="D637" s="2">
        <v>94010</v>
      </c>
      <c r="E637" s="8">
        <v>76.28</v>
      </c>
      <c r="F637" s="3">
        <v>42461</v>
      </c>
      <c r="G637" s="2">
        <f>1</f>
        <v>1</v>
      </c>
      <c r="H637" s="26">
        <f>IF(SUMPRODUCT(($A$2:$A637=A637)*($B$2:$B637=B637))&gt;1,0,1)</f>
        <v>0</v>
      </c>
      <c r="I637" s="2">
        <f>COUNTIFS(customer_data[[#All],[customer_name]],customer_data[[#This Row],[customer_name]],customer_data[[#All],[city]],customer_data[[#This Row],[city]])</f>
        <v>5</v>
      </c>
    </row>
    <row r="638" spans="1:9" x14ac:dyDescent="0.25">
      <c r="A638" s="2" t="s">
        <v>638</v>
      </c>
      <c r="B638" s="2" t="s">
        <v>639</v>
      </c>
      <c r="C638" s="2" t="s">
        <v>709</v>
      </c>
      <c r="D638" s="2">
        <v>94010</v>
      </c>
      <c r="E638" s="8">
        <v>76.28</v>
      </c>
      <c r="F638" s="3">
        <v>42491</v>
      </c>
      <c r="G638" s="2">
        <f>1</f>
        <v>1</v>
      </c>
      <c r="H638" s="26">
        <f>IF(SUMPRODUCT(($A$2:$A638=A638)*($B$2:$B638=B638))&gt;1,0,1)</f>
        <v>0</v>
      </c>
      <c r="I638" s="2">
        <f>COUNTIFS(customer_data[[#All],[customer_name]],customer_data[[#This Row],[customer_name]],customer_data[[#All],[city]],customer_data[[#This Row],[city]])</f>
        <v>5</v>
      </c>
    </row>
    <row r="639" spans="1:9" x14ac:dyDescent="0.25">
      <c r="A639" s="2" t="s">
        <v>638</v>
      </c>
      <c r="B639" s="2" t="s">
        <v>639</v>
      </c>
      <c r="C639" s="2" t="s">
        <v>709</v>
      </c>
      <c r="D639" s="2">
        <v>94010</v>
      </c>
      <c r="E639" s="8">
        <v>76.28</v>
      </c>
      <c r="F639" s="3">
        <v>42522</v>
      </c>
      <c r="G639" s="2">
        <f>1</f>
        <v>1</v>
      </c>
      <c r="H639" s="26">
        <f>IF(SUMPRODUCT(($A$2:$A639=A639)*($B$2:$B639=B639))&gt;1,0,1)</f>
        <v>0</v>
      </c>
      <c r="I639" s="2">
        <f>COUNTIFS(customer_data[[#All],[customer_name]],customer_data[[#This Row],[customer_name]],customer_data[[#All],[city]],customer_data[[#This Row],[city]])</f>
        <v>5</v>
      </c>
    </row>
    <row r="640" spans="1:9" x14ac:dyDescent="0.25">
      <c r="A640" s="2" t="s">
        <v>638</v>
      </c>
      <c r="B640" s="2" t="s">
        <v>639</v>
      </c>
      <c r="C640" s="2" t="s">
        <v>709</v>
      </c>
      <c r="D640" s="2">
        <v>94010</v>
      </c>
      <c r="E640" s="8">
        <v>76.28</v>
      </c>
      <c r="F640" s="3">
        <v>42552</v>
      </c>
      <c r="G640" s="2">
        <f>1</f>
        <v>1</v>
      </c>
      <c r="H640" s="26">
        <f>IF(SUMPRODUCT(($A$2:$A640=A640)*($B$2:$B640=B640))&gt;1,0,1)</f>
        <v>0</v>
      </c>
      <c r="I640" s="2">
        <f>COUNTIFS(customer_data[[#All],[customer_name]],customer_data[[#This Row],[customer_name]],customer_data[[#All],[city]],customer_data[[#This Row],[city]])</f>
        <v>5</v>
      </c>
    </row>
    <row r="641" spans="1:9" x14ac:dyDescent="0.25">
      <c r="A641" s="2" t="s">
        <v>610</v>
      </c>
      <c r="B641" s="2" t="s">
        <v>611</v>
      </c>
      <c r="C641" s="2" t="s">
        <v>709</v>
      </c>
      <c r="D641" s="2">
        <v>94010</v>
      </c>
      <c r="E641" s="8">
        <v>67.97</v>
      </c>
      <c r="F641" s="3">
        <v>42522</v>
      </c>
      <c r="G641" s="2">
        <f>1</f>
        <v>1</v>
      </c>
      <c r="H641" s="26">
        <f>IF(SUMPRODUCT(($A$2:$A641=A641)*($B$2:$B641=B641))&gt;1,0,1)</f>
        <v>1</v>
      </c>
      <c r="I641" s="2">
        <f>COUNTIFS(customer_data[[#All],[customer_name]],customer_data[[#This Row],[customer_name]],customer_data[[#All],[city]],customer_data[[#This Row],[city]])</f>
        <v>2</v>
      </c>
    </row>
    <row r="642" spans="1:9" x14ac:dyDescent="0.25">
      <c r="A642" s="2" t="s">
        <v>610</v>
      </c>
      <c r="B642" s="2" t="s">
        <v>611</v>
      </c>
      <c r="C642" s="2" t="s">
        <v>709</v>
      </c>
      <c r="D642" s="2">
        <v>94010</v>
      </c>
      <c r="E642" s="8">
        <v>67.97</v>
      </c>
      <c r="F642" s="3">
        <v>42552</v>
      </c>
      <c r="G642" s="2">
        <f>1</f>
        <v>1</v>
      </c>
      <c r="H642" s="26">
        <f>IF(SUMPRODUCT(($A$2:$A642=A642)*($B$2:$B642=B642))&gt;1,0,1)</f>
        <v>0</v>
      </c>
      <c r="I642" s="2">
        <f>COUNTIFS(customer_data[[#All],[customer_name]],customer_data[[#This Row],[customer_name]],customer_data[[#All],[city]],customer_data[[#This Row],[city]])</f>
        <v>2</v>
      </c>
    </row>
    <row r="643" spans="1:9" x14ac:dyDescent="0.25">
      <c r="A643" s="2" t="s">
        <v>166</v>
      </c>
      <c r="B643" s="2" t="s">
        <v>167</v>
      </c>
      <c r="C643" s="2" t="s">
        <v>709</v>
      </c>
      <c r="D643" s="2">
        <v>94010</v>
      </c>
      <c r="E643" s="8">
        <v>33.81</v>
      </c>
      <c r="F643" s="3">
        <v>42370</v>
      </c>
      <c r="G643" s="2">
        <f>1</f>
        <v>1</v>
      </c>
      <c r="H643" s="26">
        <f>IF(SUMPRODUCT(($A$2:$A643=A643)*($B$2:$B643=B643))&gt;1,0,1)</f>
        <v>1</v>
      </c>
      <c r="I643" s="2">
        <f>COUNTIFS(customer_data[[#All],[customer_name]],customer_data[[#This Row],[customer_name]],customer_data[[#All],[city]],customer_data[[#This Row],[city]])</f>
        <v>7</v>
      </c>
    </row>
    <row r="644" spans="1:9" x14ac:dyDescent="0.25">
      <c r="A644" s="2" t="s">
        <v>166</v>
      </c>
      <c r="B644" s="2" t="s">
        <v>167</v>
      </c>
      <c r="C644" s="2" t="s">
        <v>709</v>
      </c>
      <c r="D644" s="2">
        <v>94010</v>
      </c>
      <c r="E644" s="8">
        <v>33.81</v>
      </c>
      <c r="F644" s="3">
        <v>42401</v>
      </c>
      <c r="G644" s="2">
        <f>1</f>
        <v>1</v>
      </c>
      <c r="H644" s="26">
        <f>IF(SUMPRODUCT(($A$2:$A644=A644)*($B$2:$B644=B644))&gt;1,0,1)</f>
        <v>0</v>
      </c>
      <c r="I644" s="2">
        <f>COUNTIFS(customer_data[[#All],[customer_name]],customer_data[[#This Row],[customer_name]],customer_data[[#All],[city]],customer_data[[#This Row],[city]])</f>
        <v>7</v>
      </c>
    </row>
    <row r="645" spans="1:9" x14ac:dyDescent="0.25">
      <c r="A645" s="2" t="s">
        <v>166</v>
      </c>
      <c r="B645" s="2" t="s">
        <v>167</v>
      </c>
      <c r="C645" s="2" t="s">
        <v>709</v>
      </c>
      <c r="D645" s="2">
        <v>94010</v>
      </c>
      <c r="E645" s="8">
        <v>33.81</v>
      </c>
      <c r="F645" s="3">
        <v>42430</v>
      </c>
      <c r="G645" s="2">
        <f>1</f>
        <v>1</v>
      </c>
      <c r="H645" s="26">
        <f>IF(SUMPRODUCT(($A$2:$A645=A645)*($B$2:$B645=B645))&gt;1,0,1)</f>
        <v>0</v>
      </c>
      <c r="I645" s="2">
        <f>COUNTIFS(customer_data[[#All],[customer_name]],customer_data[[#This Row],[customer_name]],customer_data[[#All],[city]],customer_data[[#This Row],[city]])</f>
        <v>7</v>
      </c>
    </row>
    <row r="646" spans="1:9" x14ac:dyDescent="0.25">
      <c r="A646" s="2" t="s">
        <v>166</v>
      </c>
      <c r="B646" s="2" t="s">
        <v>167</v>
      </c>
      <c r="C646" s="2" t="s">
        <v>709</v>
      </c>
      <c r="D646" s="2">
        <v>94010</v>
      </c>
      <c r="E646" s="8">
        <v>33.81</v>
      </c>
      <c r="F646" s="3">
        <v>42461</v>
      </c>
      <c r="G646" s="2">
        <f>1</f>
        <v>1</v>
      </c>
      <c r="H646" s="26">
        <f>IF(SUMPRODUCT(($A$2:$A646=A646)*($B$2:$B646=B646))&gt;1,0,1)</f>
        <v>0</v>
      </c>
      <c r="I646" s="2">
        <f>COUNTIFS(customer_data[[#All],[customer_name]],customer_data[[#This Row],[customer_name]],customer_data[[#All],[city]],customer_data[[#This Row],[city]])</f>
        <v>7</v>
      </c>
    </row>
    <row r="647" spans="1:9" x14ac:dyDescent="0.25">
      <c r="A647" s="2" t="s">
        <v>166</v>
      </c>
      <c r="B647" s="2" t="s">
        <v>167</v>
      </c>
      <c r="C647" s="2" t="s">
        <v>709</v>
      </c>
      <c r="D647" s="2">
        <v>94010</v>
      </c>
      <c r="E647" s="8">
        <v>33.81</v>
      </c>
      <c r="F647" s="3">
        <v>42491</v>
      </c>
      <c r="G647" s="2">
        <f>1</f>
        <v>1</v>
      </c>
      <c r="H647" s="26">
        <f>IF(SUMPRODUCT(($A$2:$A647=A647)*($B$2:$B647=B647))&gt;1,0,1)</f>
        <v>0</v>
      </c>
      <c r="I647" s="2">
        <f>COUNTIFS(customer_data[[#All],[customer_name]],customer_data[[#This Row],[customer_name]],customer_data[[#All],[city]],customer_data[[#This Row],[city]])</f>
        <v>7</v>
      </c>
    </row>
    <row r="648" spans="1:9" x14ac:dyDescent="0.25">
      <c r="A648" s="2" t="s">
        <v>166</v>
      </c>
      <c r="B648" s="2" t="s">
        <v>167</v>
      </c>
      <c r="C648" s="2" t="s">
        <v>709</v>
      </c>
      <c r="D648" s="2">
        <v>94010</v>
      </c>
      <c r="E648" s="8">
        <v>33.81</v>
      </c>
      <c r="F648" s="3">
        <v>42522</v>
      </c>
      <c r="G648" s="2">
        <f>1</f>
        <v>1</v>
      </c>
      <c r="H648" s="26">
        <f>IF(SUMPRODUCT(($A$2:$A648=A648)*($B$2:$B648=B648))&gt;1,0,1)</f>
        <v>0</v>
      </c>
      <c r="I648" s="2">
        <f>COUNTIFS(customer_data[[#All],[customer_name]],customer_data[[#This Row],[customer_name]],customer_data[[#All],[city]],customer_data[[#This Row],[city]])</f>
        <v>7</v>
      </c>
    </row>
    <row r="649" spans="1:9" x14ac:dyDescent="0.25">
      <c r="A649" s="2" t="s">
        <v>166</v>
      </c>
      <c r="B649" s="2" t="s">
        <v>167</v>
      </c>
      <c r="C649" s="2" t="s">
        <v>709</v>
      </c>
      <c r="D649" s="2">
        <v>94010</v>
      </c>
      <c r="E649" s="8">
        <v>33.81</v>
      </c>
      <c r="F649" s="3">
        <v>42552</v>
      </c>
      <c r="G649" s="2">
        <f>1</f>
        <v>1</v>
      </c>
      <c r="H649" s="26">
        <f>IF(SUMPRODUCT(($A$2:$A649=A649)*($B$2:$B649=B649))&gt;1,0,1)</f>
        <v>0</v>
      </c>
      <c r="I649" s="2">
        <f>COUNTIFS(customer_data[[#All],[customer_name]],customer_data[[#This Row],[customer_name]],customer_data[[#All],[city]],customer_data[[#This Row],[city]])</f>
        <v>7</v>
      </c>
    </row>
    <row r="650" spans="1:9" x14ac:dyDescent="0.25">
      <c r="A650" s="2" t="s">
        <v>370</v>
      </c>
      <c r="B650" s="2" t="s">
        <v>371</v>
      </c>
      <c r="C650" s="2" t="s">
        <v>710</v>
      </c>
      <c r="D650" s="2">
        <v>94014</v>
      </c>
      <c r="E650" s="8">
        <v>42.5</v>
      </c>
      <c r="F650" s="3">
        <v>42522</v>
      </c>
      <c r="G650" s="2">
        <f>1</f>
        <v>1</v>
      </c>
      <c r="H650" s="26">
        <f>IF(SUMPRODUCT(($A$2:$A650=A650)*($B$2:$B650=B650))&gt;1,0,1)</f>
        <v>1</v>
      </c>
      <c r="I650" s="2">
        <f>COUNTIFS(customer_data[[#All],[customer_name]],customer_data[[#This Row],[customer_name]],customer_data[[#All],[city]],customer_data[[#This Row],[city]])</f>
        <v>2</v>
      </c>
    </row>
    <row r="651" spans="1:9" x14ac:dyDescent="0.25">
      <c r="A651" s="2" t="s">
        <v>370</v>
      </c>
      <c r="B651" s="2" t="s">
        <v>371</v>
      </c>
      <c r="C651" s="2" t="s">
        <v>710</v>
      </c>
      <c r="D651" s="2">
        <v>94014</v>
      </c>
      <c r="E651" s="8">
        <v>42.5</v>
      </c>
      <c r="F651" s="3">
        <v>42552</v>
      </c>
      <c r="G651" s="2">
        <f>1</f>
        <v>1</v>
      </c>
      <c r="H651" s="26">
        <f>IF(SUMPRODUCT(($A$2:$A651=A651)*($B$2:$B651=B651))&gt;1,0,1)</f>
        <v>0</v>
      </c>
      <c r="I651" s="2">
        <f>COUNTIFS(customer_data[[#All],[customer_name]],customer_data[[#This Row],[customer_name]],customer_data[[#All],[city]],customer_data[[#This Row],[city]])</f>
        <v>2</v>
      </c>
    </row>
    <row r="652" spans="1:9" x14ac:dyDescent="0.25">
      <c r="A652" s="2" t="s">
        <v>654</v>
      </c>
      <c r="B652" s="2" t="s">
        <v>655</v>
      </c>
      <c r="C652" s="2" t="s">
        <v>710</v>
      </c>
      <c r="D652" s="2">
        <v>94014</v>
      </c>
      <c r="E652" s="8">
        <v>8.5</v>
      </c>
      <c r="F652" s="3">
        <v>42522</v>
      </c>
      <c r="G652" s="2">
        <f>1</f>
        <v>1</v>
      </c>
      <c r="H652" s="26">
        <f>IF(SUMPRODUCT(($A$2:$A652=A652)*($B$2:$B652=B652))&gt;1,0,1)</f>
        <v>1</v>
      </c>
      <c r="I652" s="2">
        <f>COUNTIFS(customer_data[[#All],[customer_name]],customer_data[[#This Row],[customer_name]],customer_data[[#All],[city]],customer_data[[#This Row],[city]])</f>
        <v>2</v>
      </c>
    </row>
    <row r="653" spans="1:9" x14ac:dyDescent="0.25">
      <c r="A653" s="2" t="s">
        <v>654</v>
      </c>
      <c r="B653" s="2" t="s">
        <v>655</v>
      </c>
      <c r="C653" s="2" t="s">
        <v>710</v>
      </c>
      <c r="D653" s="2">
        <v>94014</v>
      </c>
      <c r="E653" s="8">
        <v>8.5</v>
      </c>
      <c r="F653" s="3">
        <v>42552</v>
      </c>
      <c r="G653" s="2">
        <f>1</f>
        <v>1</v>
      </c>
      <c r="H653" s="26">
        <f>IF(SUMPRODUCT(($A$2:$A653=A653)*($B$2:$B653=B653))&gt;1,0,1)</f>
        <v>0</v>
      </c>
      <c r="I653" s="2">
        <f>COUNTIFS(customer_data[[#All],[customer_name]],customer_data[[#This Row],[customer_name]],customer_data[[#All],[city]],customer_data[[#This Row],[city]])</f>
        <v>2</v>
      </c>
    </row>
    <row r="654" spans="1:9" x14ac:dyDescent="0.25">
      <c r="A654" s="2" t="s">
        <v>466</v>
      </c>
      <c r="B654" s="2" t="s">
        <v>467</v>
      </c>
      <c r="C654" s="2" t="s">
        <v>710</v>
      </c>
      <c r="D654" s="2">
        <v>94014</v>
      </c>
      <c r="E654" s="8">
        <v>50.12</v>
      </c>
      <c r="F654" s="3">
        <v>42552</v>
      </c>
      <c r="G654" s="2">
        <f>1</f>
        <v>1</v>
      </c>
      <c r="H654" s="26">
        <f>IF(SUMPRODUCT(($A$2:$A654=A654)*($B$2:$B654=B654))&gt;1,0,1)</f>
        <v>1</v>
      </c>
      <c r="I654" s="2">
        <f>COUNTIFS(customer_data[[#All],[customer_name]],customer_data[[#This Row],[customer_name]],customer_data[[#All],[city]],customer_data[[#This Row],[city]])</f>
        <v>1</v>
      </c>
    </row>
    <row r="655" spans="1:9" x14ac:dyDescent="0.25">
      <c r="A655" s="2" t="s">
        <v>578</v>
      </c>
      <c r="B655" s="2" t="s">
        <v>579</v>
      </c>
      <c r="C655" s="2" t="s">
        <v>710</v>
      </c>
      <c r="D655" s="2">
        <v>94014</v>
      </c>
      <c r="E655" s="8">
        <v>59.5</v>
      </c>
      <c r="F655" s="3">
        <v>42370</v>
      </c>
      <c r="G655" s="2">
        <f>1</f>
        <v>1</v>
      </c>
      <c r="H655" s="26">
        <f>IF(SUMPRODUCT(($A$2:$A655=A655)*($B$2:$B655=B655))&gt;1,0,1)</f>
        <v>1</v>
      </c>
      <c r="I655" s="2">
        <f>COUNTIFS(customer_data[[#All],[customer_name]],customer_data[[#This Row],[customer_name]],customer_data[[#All],[city]],customer_data[[#This Row],[city]])</f>
        <v>7</v>
      </c>
    </row>
    <row r="656" spans="1:9" x14ac:dyDescent="0.25">
      <c r="A656" s="2" t="s">
        <v>578</v>
      </c>
      <c r="B656" s="2" t="s">
        <v>579</v>
      </c>
      <c r="C656" s="2" t="s">
        <v>710</v>
      </c>
      <c r="D656" s="2">
        <v>94014</v>
      </c>
      <c r="E656" s="8">
        <v>59.5</v>
      </c>
      <c r="F656" s="3">
        <v>42401</v>
      </c>
      <c r="G656" s="2">
        <f>1</f>
        <v>1</v>
      </c>
      <c r="H656" s="26">
        <f>IF(SUMPRODUCT(($A$2:$A656=A656)*($B$2:$B656=B656))&gt;1,0,1)</f>
        <v>0</v>
      </c>
      <c r="I656" s="2">
        <f>COUNTIFS(customer_data[[#All],[customer_name]],customer_data[[#This Row],[customer_name]],customer_data[[#All],[city]],customer_data[[#This Row],[city]])</f>
        <v>7</v>
      </c>
    </row>
    <row r="657" spans="1:9" x14ac:dyDescent="0.25">
      <c r="A657" s="2" t="s">
        <v>578</v>
      </c>
      <c r="B657" s="2" t="s">
        <v>579</v>
      </c>
      <c r="C657" s="2" t="s">
        <v>710</v>
      </c>
      <c r="D657" s="2">
        <v>94014</v>
      </c>
      <c r="E657" s="8">
        <v>59.5</v>
      </c>
      <c r="F657" s="3">
        <v>42430</v>
      </c>
      <c r="G657" s="2">
        <f>1</f>
        <v>1</v>
      </c>
      <c r="H657" s="26">
        <f>IF(SUMPRODUCT(($A$2:$A657=A657)*($B$2:$B657=B657))&gt;1,0,1)</f>
        <v>0</v>
      </c>
      <c r="I657" s="2">
        <f>COUNTIFS(customer_data[[#All],[customer_name]],customer_data[[#This Row],[customer_name]],customer_data[[#All],[city]],customer_data[[#This Row],[city]])</f>
        <v>7</v>
      </c>
    </row>
    <row r="658" spans="1:9" x14ac:dyDescent="0.25">
      <c r="A658" s="2" t="s">
        <v>578</v>
      </c>
      <c r="B658" s="2" t="s">
        <v>579</v>
      </c>
      <c r="C658" s="2" t="s">
        <v>710</v>
      </c>
      <c r="D658" s="2">
        <v>94014</v>
      </c>
      <c r="E658" s="8">
        <v>59.5</v>
      </c>
      <c r="F658" s="3">
        <v>42461</v>
      </c>
      <c r="G658" s="2">
        <f>1</f>
        <v>1</v>
      </c>
      <c r="H658" s="26">
        <f>IF(SUMPRODUCT(($A$2:$A658=A658)*($B$2:$B658=B658))&gt;1,0,1)</f>
        <v>0</v>
      </c>
      <c r="I658" s="2">
        <f>COUNTIFS(customer_data[[#All],[customer_name]],customer_data[[#This Row],[customer_name]],customer_data[[#All],[city]],customer_data[[#This Row],[city]])</f>
        <v>7</v>
      </c>
    </row>
    <row r="659" spans="1:9" x14ac:dyDescent="0.25">
      <c r="A659" s="2" t="s">
        <v>578</v>
      </c>
      <c r="B659" s="2" t="s">
        <v>579</v>
      </c>
      <c r="C659" s="2" t="s">
        <v>710</v>
      </c>
      <c r="D659" s="2">
        <v>94014</v>
      </c>
      <c r="E659" s="8">
        <v>59.5</v>
      </c>
      <c r="F659" s="3">
        <v>42491</v>
      </c>
      <c r="G659" s="2">
        <f>1</f>
        <v>1</v>
      </c>
      <c r="H659" s="26">
        <f>IF(SUMPRODUCT(($A$2:$A659=A659)*($B$2:$B659=B659))&gt;1,0,1)</f>
        <v>0</v>
      </c>
      <c r="I659" s="2">
        <f>COUNTIFS(customer_data[[#All],[customer_name]],customer_data[[#This Row],[customer_name]],customer_data[[#All],[city]],customer_data[[#This Row],[city]])</f>
        <v>7</v>
      </c>
    </row>
    <row r="660" spans="1:9" x14ac:dyDescent="0.25">
      <c r="A660" s="2" t="s">
        <v>578</v>
      </c>
      <c r="B660" s="2" t="s">
        <v>579</v>
      </c>
      <c r="C660" s="2" t="s">
        <v>710</v>
      </c>
      <c r="D660" s="2">
        <v>94014</v>
      </c>
      <c r="E660" s="8">
        <v>59.5</v>
      </c>
      <c r="F660" s="3">
        <v>42522</v>
      </c>
      <c r="G660" s="2">
        <f>1</f>
        <v>1</v>
      </c>
      <c r="H660" s="26">
        <f>IF(SUMPRODUCT(($A$2:$A660=A660)*($B$2:$B660=B660))&gt;1,0,1)</f>
        <v>0</v>
      </c>
      <c r="I660" s="2">
        <f>COUNTIFS(customer_data[[#All],[customer_name]],customer_data[[#This Row],[customer_name]],customer_data[[#All],[city]],customer_data[[#This Row],[city]])</f>
        <v>7</v>
      </c>
    </row>
    <row r="661" spans="1:9" x14ac:dyDescent="0.25">
      <c r="A661" s="2" t="s">
        <v>578</v>
      </c>
      <c r="B661" s="2" t="s">
        <v>579</v>
      </c>
      <c r="C661" s="2" t="s">
        <v>710</v>
      </c>
      <c r="D661" s="2">
        <v>94014</v>
      </c>
      <c r="E661" s="8">
        <v>59.5</v>
      </c>
      <c r="F661" s="3">
        <v>42552</v>
      </c>
      <c r="G661" s="2">
        <f>1</f>
        <v>1</v>
      </c>
      <c r="H661" s="26">
        <f>IF(SUMPRODUCT(($A$2:$A661=A661)*($B$2:$B661=B661))&gt;1,0,1)</f>
        <v>0</v>
      </c>
      <c r="I661" s="2">
        <f>COUNTIFS(customer_data[[#All],[customer_name]],customer_data[[#This Row],[customer_name]],customer_data[[#All],[city]],customer_data[[#This Row],[city]])</f>
        <v>7</v>
      </c>
    </row>
    <row r="662" spans="1:9" x14ac:dyDescent="0.25">
      <c r="A662" s="2" t="s">
        <v>266</v>
      </c>
      <c r="B662" s="2" t="s">
        <v>267</v>
      </c>
      <c r="C662" s="2" t="s">
        <v>711</v>
      </c>
      <c r="D662" s="2">
        <v>94015</v>
      </c>
      <c r="E662" s="8">
        <v>38.25</v>
      </c>
      <c r="F662" s="3">
        <v>42552</v>
      </c>
      <c r="G662" s="2">
        <f>1</f>
        <v>1</v>
      </c>
      <c r="H662" s="26">
        <f>IF(SUMPRODUCT(($A$2:$A662=A662)*($B$2:$B662=B662))&gt;1,0,1)</f>
        <v>1</v>
      </c>
      <c r="I662" s="2">
        <f>COUNTIFS(customer_data[[#All],[customer_name]],customer_data[[#This Row],[customer_name]],customer_data[[#All],[city]],customer_data[[#This Row],[city]])</f>
        <v>1</v>
      </c>
    </row>
    <row r="663" spans="1:9" x14ac:dyDescent="0.25">
      <c r="A663" s="2" t="s">
        <v>192</v>
      </c>
      <c r="B663" s="2" t="s">
        <v>193</v>
      </c>
      <c r="C663" s="2" t="s">
        <v>711</v>
      </c>
      <c r="D663" s="2">
        <v>94015</v>
      </c>
      <c r="E663" s="8">
        <v>33.979999999999997</v>
      </c>
      <c r="F663" s="3">
        <v>42552</v>
      </c>
      <c r="G663" s="2">
        <f>1</f>
        <v>1</v>
      </c>
      <c r="H663" s="26">
        <f>IF(SUMPRODUCT(($A$2:$A663=A663)*($B$2:$B663=B663))&gt;1,0,1)</f>
        <v>1</v>
      </c>
      <c r="I663" s="2">
        <f>COUNTIFS(customer_data[[#All],[customer_name]],customer_data[[#This Row],[customer_name]],customer_data[[#All],[city]],customer_data[[#This Row],[city]])</f>
        <v>1</v>
      </c>
    </row>
    <row r="664" spans="1:9" x14ac:dyDescent="0.25">
      <c r="A664" s="2" t="s">
        <v>656</v>
      </c>
      <c r="B664" s="2" t="s">
        <v>657</v>
      </c>
      <c r="C664" s="2" t="s">
        <v>711</v>
      </c>
      <c r="D664" s="2">
        <v>94015</v>
      </c>
      <c r="E664" s="8">
        <v>8.5</v>
      </c>
      <c r="F664" s="3">
        <v>42461</v>
      </c>
      <c r="G664" s="2">
        <f>1</f>
        <v>1</v>
      </c>
      <c r="H664" s="26">
        <f>IF(SUMPRODUCT(($A$2:$A664=A664)*($B$2:$B664=B664))&gt;1,0,1)</f>
        <v>1</v>
      </c>
      <c r="I664" s="2">
        <f>COUNTIFS(customer_data[[#All],[customer_name]],customer_data[[#This Row],[customer_name]],customer_data[[#All],[city]],customer_data[[#This Row],[city]])</f>
        <v>4</v>
      </c>
    </row>
    <row r="665" spans="1:9" x14ac:dyDescent="0.25">
      <c r="A665" s="2" t="s">
        <v>656</v>
      </c>
      <c r="B665" s="2" t="s">
        <v>657</v>
      </c>
      <c r="C665" s="2" t="s">
        <v>711</v>
      </c>
      <c r="D665" s="2">
        <v>94015</v>
      </c>
      <c r="E665" s="8">
        <v>8.5</v>
      </c>
      <c r="F665" s="3">
        <v>42491</v>
      </c>
      <c r="G665" s="2">
        <f>1</f>
        <v>1</v>
      </c>
      <c r="H665" s="26">
        <f>IF(SUMPRODUCT(($A$2:$A665=A665)*($B$2:$B665=B665))&gt;1,0,1)</f>
        <v>0</v>
      </c>
      <c r="I665" s="2">
        <f>COUNTIFS(customer_data[[#All],[customer_name]],customer_data[[#This Row],[customer_name]],customer_data[[#All],[city]],customer_data[[#This Row],[city]])</f>
        <v>4</v>
      </c>
    </row>
    <row r="666" spans="1:9" x14ac:dyDescent="0.25">
      <c r="A666" s="2" t="s">
        <v>656</v>
      </c>
      <c r="B666" s="2" t="s">
        <v>657</v>
      </c>
      <c r="C666" s="2" t="s">
        <v>711</v>
      </c>
      <c r="D666" s="2">
        <v>94015</v>
      </c>
      <c r="E666" s="8">
        <v>8.5</v>
      </c>
      <c r="F666" s="3">
        <v>42522</v>
      </c>
      <c r="G666" s="2">
        <f>1</f>
        <v>1</v>
      </c>
      <c r="H666" s="26">
        <f>IF(SUMPRODUCT(($A$2:$A666=A666)*($B$2:$B666=B666))&gt;1,0,1)</f>
        <v>0</v>
      </c>
      <c r="I666" s="2">
        <f>COUNTIFS(customer_data[[#All],[customer_name]],customer_data[[#This Row],[customer_name]],customer_data[[#All],[city]],customer_data[[#This Row],[city]])</f>
        <v>4</v>
      </c>
    </row>
    <row r="667" spans="1:9" x14ac:dyDescent="0.25">
      <c r="A667" s="2" t="s">
        <v>656</v>
      </c>
      <c r="B667" s="2" t="s">
        <v>657</v>
      </c>
      <c r="C667" s="2" t="s">
        <v>711</v>
      </c>
      <c r="D667" s="2">
        <v>94015</v>
      </c>
      <c r="E667" s="8">
        <v>8.5</v>
      </c>
      <c r="F667" s="3">
        <v>42552</v>
      </c>
      <c r="G667" s="2">
        <f>1</f>
        <v>1</v>
      </c>
      <c r="H667" s="26">
        <f>IF(SUMPRODUCT(($A$2:$A667=A667)*($B$2:$B667=B667))&gt;1,0,1)</f>
        <v>0</v>
      </c>
      <c r="I667" s="2">
        <f>COUNTIFS(customer_data[[#All],[customer_name]],customer_data[[#This Row],[customer_name]],customer_data[[#All],[city]],customer_data[[#This Row],[city]])</f>
        <v>4</v>
      </c>
    </row>
    <row r="668" spans="1:9" x14ac:dyDescent="0.25">
      <c r="A668" s="2" t="s">
        <v>128</v>
      </c>
      <c r="B668" s="2" t="s">
        <v>129</v>
      </c>
      <c r="C668" s="2" t="s">
        <v>711</v>
      </c>
      <c r="D668" s="2">
        <v>94016</v>
      </c>
      <c r="E668" s="8">
        <v>29.73</v>
      </c>
      <c r="F668" s="3">
        <v>42552</v>
      </c>
      <c r="G668" s="2">
        <f>1</f>
        <v>1</v>
      </c>
      <c r="H668" s="26">
        <f>IF(SUMPRODUCT(($A$2:$A668=A668)*($B$2:$B668=B668))&gt;1,0,1)</f>
        <v>1</v>
      </c>
      <c r="I668" s="2">
        <f>COUNTIFS(customer_data[[#All],[customer_name]],customer_data[[#This Row],[customer_name]],customer_data[[#All],[city]],customer_data[[#This Row],[city]])</f>
        <v>1</v>
      </c>
    </row>
    <row r="669" spans="1:9" x14ac:dyDescent="0.25">
      <c r="A669" s="2" t="s">
        <v>674</v>
      </c>
      <c r="B669" s="2" t="s">
        <v>675</v>
      </c>
      <c r="C669" s="2" t="s">
        <v>711</v>
      </c>
      <c r="D669" s="2">
        <v>94015</v>
      </c>
      <c r="E669" s="8">
        <v>101.98</v>
      </c>
      <c r="F669" s="3">
        <v>42522</v>
      </c>
      <c r="G669" s="2">
        <f>1</f>
        <v>1</v>
      </c>
      <c r="H669" s="26">
        <f>IF(SUMPRODUCT(($A$2:$A669=A669)*($B$2:$B669=B669))&gt;1,0,1)</f>
        <v>1</v>
      </c>
      <c r="I669" s="2">
        <f>COUNTIFS(customer_data[[#All],[customer_name]],customer_data[[#This Row],[customer_name]],customer_data[[#All],[city]],customer_data[[#This Row],[city]])</f>
        <v>2</v>
      </c>
    </row>
    <row r="670" spans="1:9" x14ac:dyDescent="0.25">
      <c r="A670" s="2" t="s">
        <v>674</v>
      </c>
      <c r="B670" s="2" t="s">
        <v>675</v>
      </c>
      <c r="C670" s="2" t="s">
        <v>711</v>
      </c>
      <c r="D670" s="2">
        <v>94015</v>
      </c>
      <c r="E670" s="8">
        <v>101.98</v>
      </c>
      <c r="F670" s="3">
        <v>42552</v>
      </c>
      <c r="G670" s="2">
        <f>1</f>
        <v>1</v>
      </c>
      <c r="H670" s="26">
        <f>IF(SUMPRODUCT(($A$2:$A670=A670)*($B$2:$B670=B670))&gt;1,0,1)</f>
        <v>0</v>
      </c>
      <c r="I670" s="2">
        <f>COUNTIFS(customer_data[[#All],[customer_name]],customer_data[[#This Row],[customer_name]],customer_data[[#All],[city]],customer_data[[#This Row],[city]])</f>
        <v>2</v>
      </c>
    </row>
    <row r="671" spans="1:9" x14ac:dyDescent="0.25">
      <c r="A671" s="2" t="s">
        <v>124</v>
      </c>
      <c r="B671" s="2" t="s">
        <v>125</v>
      </c>
      <c r="C671" s="2" t="s">
        <v>711</v>
      </c>
      <c r="D671" s="2">
        <v>94016</v>
      </c>
      <c r="E671" s="8">
        <v>29.73</v>
      </c>
      <c r="F671" s="3">
        <v>42491</v>
      </c>
      <c r="G671" s="2">
        <f>1</f>
        <v>1</v>
      </c>
      <c r="H671" s="26">
        <f>IF(SUMPRODUCT(($A$2:$A671=A671)*($B$2:$B671=B671))&gt;1,0,1)</f>
        <v>1</v>
      </c>
      <c r="I671" s="2">
        <f>COUNTIFS(customer_data[[#All],[customer_name]],customer_data[[#This Row],[customer_name]],customer_data[[#All],[city]],customer_data[[#This Row],[city]])</f>
        <v>3</v>
      </c>
    </row>
    <row r="672" spans="1:9" x14ac:dyDescent="0.25">
      <c r="A672" s="2" t="s">
        <v>124</v>
      </c>
      <c r="B672" s="2" t="s">
        <v>125</v>
      </c>
      <c r="C672" s="2" t="s">
        <v>711</v>
      </c>
      <c r="D672" s="2">
        <v>94016</v>
      </c>
      <c r="E672" s="8">
        <v>29.73</v>
      </c>
      <c r="F672" s="3">
        <v>42522</v>
      </c>
      <c r="G672" s="2">
        <f>1</f>
        <v>1</v>
      </c>
      <c r="H672" s="26">
        <f>IF(SUMPRODUCT(($A$2:$A672=A672)*($B$2:$B672=B672))&gt;1,0,1)</f>
        <v>0</v>
      </c>
      <c r="I672" s="2">
        <f>COUNTIFS(customer_data[[#All],[customer_name]],customer_data[[#This Row],[customer_name]],customer_data[[#All],[city]],customer_data[[#This Row],[city]])</f>
        <v>3</v>
      </c>
    </row>
    <row r="673" spans="1:9" x14ac:dyDescent="0.25">
      <c r="A673" s="2" t="s">
        <v>124</v>
      </c>
      <c r="B673" s="2" t="s">
        <v>125</v>
      </c>
      <c r="C673" s="2" t="s">
        <v>711</v>
      </c>
      <c r="D673" s="2">
        <v>94016</v>
      </c>
      <c r="E673" s="8">
        <v>29.73</v>
      </c>
      <c r="F673" s="3">
        <v>42552</v>
      </c>
      <c r="G673" s="2">
        <f>1</f>
        <v>1</v>
      </c>
      <c r="H673" s="26">
        <f>IF(SUMPRODUCT(($A$2:$A673=A673)*($B$2:$B673=B673))&gt;1,0,1)</f>
        <v>0</v>
      </c>
      <c r="I673" s="2">
        <f>COUNTIFS(customer_data[[#All],[customer_name]],customer_data[[#This Row],[customer_name]],customer_data[[#All],[city]],customer_data[[#This Row],[city]])</f>
        <v>3</v>
      </c>
    </row>
    <row r="674" spans="1:9" x14ac:dyDescent="0.25">
      <c r="A674" s="2" t="s">
        <v>78</v>
      </c>
      <c r="B674" s="2" t="s">
        <v>79</v>
      </c>
      <c r="C674" s="2" t="s">
        <v>711</v>
      </c>
      <c r="D674" s="2">
        <v>94016</v>
      </c>
      <c r="E674" s="8">
        <v>38.25</v>
      </c>
      <c r="F674" s="3">
        <v>42491</v>
      </c>
      <c r="G674" s="2">
        <f>1</f>
        <v>1</v>
      </c>
      <c r="H674" s="26">
        <f>IF(SUMPRODUCT(($A$2:$A674=A674)*($B$2:$B674=B674))&gt;1,0,1)</f>
        <v>1</v>
      </c>
      <c r="I674" s="2">
        <f>COUNTIFS(customer_data[[#All],[customer_name]],customer_data[[#This Row],[customer_name]],customer_data[[#All],[city]],customer_data[[#This Row],[city]])</f>
        <v>3</v>
      </c>
    </row>
    <row r="675" spans="1:9" x14ac:dyDescent="0.25">
      <c r="A675" s="2" t="s">
        <v>78</v>
      </c>
      <c r="B675" s="2" t="s">
        <v>79</v>
      </c>
      <c r="C675" s="2" t="s">
        <v>711</v>
      </c>
      <c r="D675" s="2">
        <v>94016</v>
      </c>
      <c r="E675" s="8">
        <v>38.25</v>
      </c>
      <c r="F675" s="3">
        <v>42522</v>
      </c>
      <c r="G675" s="2">
        <f>1</f>
        <v>1</v>
      </c>
      <c r="H675" s="26">
        <f>IF(SUMPRODUCT(($A$2:$A675=A675)*($B$2:$B675=B675))&gt;1,0,1)</f>
        <v>0</v>
      </c>
      <c r="I675" s="2">
        <f>COUNTIFS(customer_data[[#All],[customer_name]],customer_data[[#This Row],[customer_name]],customer_data[[#All],[city]],customer_data[[#This Row],[city]])</f>
        <v>3</v>
      </c>
    </row>
    <row r="676" spans="1:9" x14ac:dyDescent="0.25">
      <c r="A676" s="2" t="s">
        <v>78</v>
      </c>
      <c r="B676" s="2" t="s">
        <v>79</v>
      </c>
      <c r="C676" s="2" t="s">
        <v>711</v>
      </c>
      <c r="D676" s="2">
        <v>94016</v>
      </c>
      <c r="E676" s="8">
        <v>38.25</v>
      </c>
      <c r="F676" s="3">
        <v>42552</v>
      </c>
      <c r="G676" s="2">
        <f>1</f>
        <v>1</v>
      </c>
      <c r="H676" s="26">
        <f>IF(SUMPRODUCT(($A$2:$A676=A676)*($B$2:$B676=B676))&gt;1,0,1)</f>
        <v>0</v>
      </c>
      <c r="I676" s="2">
        <f>COUNTIFS(customer_data[[#All],[customer_name]],customer_data[[#This Row],[customer_name]],customer_data[[#All],[city]],customer_data[[#This Row],[city]])</f>
        <v>3</v>
      </c>
    </row>
    <row r="677" spans="1:9" x14ac:dyDescent="0.25">
      <c r="A677" s="2" t="s">
        <v>646</v>
      </c>
      <c r="B677" s="2" t="s">
        <v>647</v>
      </c>
      <c r="C677" s="2" t="s">
        <v>711</v>
      </c>
      <c r="D677" s="2">
        <v>94017</v>
      </c>
      <c r="E677" s="8">
        <v>76.48</v>
      </c>
      <c r="F677" s="3">
        <v>42522</v>
      </c>
      <c r="G677" s="2">
        <f>1</f>
        <v>1</v>
      </c>
      <c r="H677" s="26">
        <f>IF(SUMPRODUCT(($A$2:$A677=A677)*($B$2:$B677=B677))&gt;1,0,1)</f>
        <v>1</v>
      </c>
      <c r="I677" s="2">
        <f>COUNTIFS(customer_data[[#All],[customer_name]],customer_data[[#This Row],[customer_name]],customer_data[[#All],[city]],customer_data[[#This Row],[city]])</f>
        <v>2</v>
      </c>
    </row>
    <row r="678" spans="1:9" x14ac:dyDescent="0.25">
      <c r="A678" s="2" t="s">
        <v>646</v>
      </c>
      <c r="B678" s="2" t="s">
        <v>647</v>
      </c>
      <c r="C678" s="2" t="s">
        <v>711</v>
      </c>
      <c r="D678" s="2">
        <v>94017</v>
      </c>
      <c r="E678" s="8">
        <v>76.48</v>
      </c>
      <c r="F678" s="3">
        <v>42552</v>
      </c>
      <c r="G678" s="2">
        <f>1</f>
        <v>1</v>
      </c>
      <c r="H678" s="26">
        <f>IF(SUMPRODUCT(($A$2:$A678=A678)*($B$2:$B678=B678))&gt;1,0,1)</f>
        <v>0</v>
      </c>
      <c r="I678" s="2">
        <f>COUNTIFS(customer_data[[#All],[customer_name]],customer_data[[#This Row],[customer_name]],customer_data[[#All],[city]],customer_data[[#This Row],[city]])</f>
        <v>2</v>
      </c>
    </row>
    <row r="679" spans="1:9" x14ac:dyDescent="0.25">
      <c r="A679" s="2" t="s">
        <v>502</v>
      </c>
      <c r="B679" s="2" t="s">
        <v>503</v>
      </c>
      <c r="C679" s="2" t="s">
        <v>711</v>
      </c>
      <c r="D679" s="2">
        <v>94016</v>
      </c>
      <c r="E679" s="8">
        <v>50.98</v>
      </c>
      <c r="F679" s="3">
        <v>42430</v>
      </c>
      <c r="G679" s="2">
        <f>1</f>
        <v>1</v>
      </c>
      <c r="H679" s="26">
        <f>IF(SUMPRODUCT(($A$2:$A679=A679)*($B$2:$B679=B679))&gt;1,0,1)</f>
        <v>1</v>
      </c>
      <c r="I679" s="2">
        <f>COUNTIFS(customer_data[[#All],[customer_name]],customer_data[[#This Row],[customer_name]],customer_data[[#All],[city]],customer_data[[#This Row],[city]])</f>
        <v>5</v>
      </c>
    </row>
    <row r="680" spans="1:9" x14ac:dyDescent="0.25">
      <c r="A680" s="2" t="s">
        <v>502</v>
      </c>
      <c r="B680" s="2" t="s">
        <v>503</v>
      </c>
      <c r="C680" s="2" t="s">
        <v>711</v>
      </c>
      <c r="D680" s="2">
        <v>94016</v>
      </c>
      <c r="E680" s="8">
        <v>50.98</v>
      </c>
      <c r="F680" s="3">
        <v>42461</v>
      </c>
      <c r="G680" s="2">
        <f>1</f>
        <v>1</v>
      </c>
      <c r="H680" s="26">
        <f>IF(SUMPRODUCT(($A$2:$A680=A680)*($B$2:$B680=B680))&gt;1,0,1)</f>
        <v>0</v>
      </c>
      <c r="I680" s="2">
        <f>COUNTIFS(customer_data[[#All],[customer_name]],customer_data[[#This Row],[customer_name]],customer_data[[#All],[city]],customer_data[[#This Row],[city]])</f>
        <v>5</v>
      </c>
    </row>
    <row r="681" spans="1:9" x14ac:dyDescent="0.25">
      <c r="A681" s="2" t="s">
        <v>502</v>
      </c>
      <c r="B681" s="2" t="s">
        <v>503</v>
      </c>
      <c r="C681" s="2" t="s">
        <v>711</v>
      </c>
      <c r="D681" s="2">
        <v>94016</v>
      </c>
      <c r="E681" s="8">
        <v>50.98</v>
      </c>
      <c r="F681" s="3">
        <v>42491</v>
      </c>
      <c r="G681" s="2">
        <f>1</f>
        <v>1</v>
      </c>
      <c r="H681" s="26">
        <f>IF(SUMPRODUCT(($A$2:$A681=A681)*($B$2:$B681=B681))&gt;1,0,1)</f>
        <v>0</v>
      </c>
      <c r="I681" s="2">
        <f>COUNTIFS(customer_data[[#All],[customer_name]],customer_data[[#This Row],[customer_name]],customer_data[[#All],[city]],customer_data[[#This Row],[city]])</f>
        <v>5</v>
      </c>
    </row>
    <row r="682" spans="1:9" x14ac:dyDescent="0.25">
      <c r="A682" s="2" t="s">
        <v>502</v>
      </c>
      <c r="B682" s="2" t="s">
        <v>503</v>
      </c>
      <c r="C682" s="2" t="s">
        <v>711</v>
      </c>
      <c r="D682" s="2">
        <v>94016</v>
      </c>
      <c r="E682" s="8">
        <v>50.98</v>
      </c>
      <c r="F682" s="3">
        <v>42522</v>
      </c>
      <c r="G682" s="2">
        <f>1</f>
        <v>1</v>
      </c>
      <c r="H682" s="26">
        <f>IF(SUMPRODUCT(($A$2:$A682=A682)*($B$2:$B682=B682))&gt;1,0,1)</f>
        <v>0</v>
      </c>
      <c r="I682" s="2">
        <f>COUNTIFS(customer_data[[#All],[customer_name]],customer_data[[#This Row],[customer_name]],customer_data[[#All],[city]],customer_data[[#This Row],[city]])</f>
        <v>5</v>
      </c>
    </row>
    <row r="683" spans="1:9" x14ac:dyDescent="0.25">
      <c r="A683" s="2" t="s">
        <v>502</v>
      </c>
      <c r="B683" s="2" t="s">
        <v>503</v>
      </c>
      <c r="C683" s="2" t="s">
        <v>711</v>
      </c>
      <c r="D683" s="2">
        <v>94016</v>
      </c>
      <c r="E683" s="8">
        <v>50.98</v>
      </c>
      <c r="F683" s="3">
        <v>42552</v>
      </c>
      <c r="G683" s="2">
        <f>1</f>
        <v>1</v>
      </c>
      <c r="H683" s="26">
        <f>IF(SUMPRODUCT(($A$2:$A683=A683)*($B$2:$B683=B683))&gt;1,0,1)</f>
        <v>0</v>
      </c>
      <c r="I683" s="2">
        <f>COUNTIFS(customer_data[[#All],[customer_name]],customer_data[[#This Row],[customer_name]],customer_data[[#All],[city]],customer_data[[#This Row],[city]])</f>
        <v>5</v>
      </c>
    </row>
    <row r="684" spans="1:9" x14ac:dyDescent="0.25">
      <c r="A684" s="2" t="s">
        <v>232</v>
      </c>
      <c r="B684" s="2" t="s">
        <v>233</v>
      </c>
      <c r="C684" s="2" t="s">
        <v>711</v>
      </c>
      <c r="D684" s="2">
        <v>94016</v>
      </c>
      <c r="E684" s="8">
        <v>36.82</v>
      </c>
      <c r="F684" s="3">
        <v>42522</v>
      </c>
      <c r="G684" s="2">
        <f>1</f>
        <v>1</v>
      </c>
      <c r="H684" s="26">
        <f>IF(SUMPRODUCT(($A$2:$A684=A684)*($B$2:$B684=B684))&gt;1,0,1)</f>
        <v>1</v>
      </c>
      <c r="I684" s="2">
        <f>COUNTIFS(customer_data[[#All],[customer_name]],customer_data[[#This Row],[customer_name]],customer_data[[#All],[city]],customer_data[[#This Row],[city]])</f>
        <v>2</v>
      </c>
    </row>
    <row r="685" spans="1:9" x14ac:dyDescent="0.25">
      <c r="A685" s="2" t="s">
        <v>232</v>
      </c>
      <c r="B685" s="2" t="s">
        <v>233</v>
      </c>
      <c r="C685" s="2" t="s">
        <v>711</v>
      </c>
      <c r="D685" s="2">
        <v>94016</v>
      </c>
      <c r="E685" s="8">
        <v>36.82</v>
      </c>
      <c r="F685" s="3">
        <v>42552</v>
      </c>
      <c r="G685" s="2">
        <f>1</f>
        <v>1</v>
      </c>
      <c r="H685" s="26">
        <f>IF(SUMPRODUCT(($A$2:$A685=A685)*($B$2:$B685=B685))&gt;1,0,1)</f>
        <v>0</v>
      </c>
      <c r="I685" s="2">
        <f>COUNTIFS(customer_data[[#All],[customer_name]],customer_data[[#This Row],[customer_name]],customer_data[[#All],[city]],customer_data[[#This Row],[city]])</f>
        <v>2</v>
      </c>
    </row>
    <row r="686" spans="1:9" x14ac:dyDescent="0.25">
      <c r="A686" s="2" t="s">
        <v>140</v>
      </c>
      <c r="B686" s="2" t="s">
        <v>141</v>
      </c>
      <c r="C686" s="2" t="s">
        <v>711</v>
      </c>
      <c r="D686" s="2">
        <v>94016</v>
      </c>
      <c r="E686" s="8">
        <v>30.84</v>
      </c>
      <c r="F686" s="3">
        <v>42552</v>
      </c>
      <c r="G686" s="2">
        <f>1</f>
        <v>1</v>
      </c>
      <c r="H686" s="26">
        <f>IF(SUMPRODUCT(($A$2:$A686=A686)*($B$2:$B686=B686))&gt;1,0,1)</f>
        <v>1</v>
      </c>
      <c r="I686" s="2">
        <f>COUNTIFS(customer_data[[#All],[customer_name]],customer_data[[#This Row],[customer_name]],customer_data[[#All],[city]],customer_data[[#This Row],[city]])</f>
        <v>1</v>
      </c>
    </row>
    <row r="687" spans="1:9" x14ac:dyDescent="0.25">
      <c r="A687" s="2" t="s">
        <v>406</v>
      </c>
      <c r="B687" s="2" t="s">
        <v>407</v>
      </c>
      <c r="C687" s="2" t="s">
        <v>711</v>
      </c>
      <c r="D687" s="2">
        <v>94016</v>
      </c>
      <c r="E687" s="8">
        <v>45.32</v>
      </c>
      <c r="F687" s="3">
        <v>42491</v>
      </c>
      <c r="G687" s="2">
        <f>1</f>
        <v>1</v>
      </c>
      <c r="H687" s="26">
        <f>IF(SUMPRODUCT(($A$2:$A687=A687)*($B$2:$B687=B687))&gt;1,0,1)</f>
        <v>1</v>
      </c>
      <c r="I687" s="2">
        <f>COUNTIFS(customer_data[[#All],[customer_name]],customer_data[[#This Row],[customer_name]],customer_data[[#All],[city]],customer_data[[#This Row],[city]])</f>
        <v>3</v>
      </c>
    </row>
    <row r="688" spans="1:9" x14ac:dyDescent="0.25">
      <c r="A688" s="2" t="s">
        <v>406</v>
      </c>
      <c r="B688" s="2" t="s">
        <v>407</v>
      </c>
      <c r="C688" s="2" t="s">
        <v>711</v>
      </c>
      <c r="D688" s="2">
        <v>94016</v>
      </c>
      <c r="E688" s="8">
        <v>45.32</v>
      </c>
      <c r="F688" s="3">
        <v>42522</v>
      </c>
      <c r="G688" s="2">
        <f>1</f>
        <v>1</v>
      </c>
      <c r="H688" s="26">
        <f>IF(SUMPRODUCT(($A$2:$A688=A688)*($B$2:$B688=B688))&gt;1,0,1)</f>
        <v>0</v>
      </c>
      <c r="I688" s="2">
        <f>COUNTIFS(customer_data[[#All],[customer_name]],customer_data[[#This Row],[customer_name]],customer_data[[#All],[city]],customer_data[[#This Row],[city]])</f>
        <v>3</v>
      </c>
    </row>
    <row r="689" spans="1:9" x14ac:dyDescent="0.25">
      <c r="A689" s="2" t="s">
        <v>406</v>
      </c>
      <c r="B689" s="2" t="s">
        <v>407</v>
      </c>
      <c r="C689" s="2" t="s">
        <v>711</v>
      </c>
      <c r="D689" s="2">
        <v>94016</v>
      </c>
      <c r="E689" s="8">
        <v>45.32</v>
      </c>
      <c r="F689" s="3">
        <v>42552</v>
      </c>
      <c r="G689" s="2">
        <f>1</f>
        <v>1</v>
      </c>
      <c r="H689" s="26">
        <f>IF(SUMPRODUCT(($A$2:$A689=A689)*($B$2:$B689=B689))&gt;1,0,1)</f>
        <v>0</v>
      </c>
      <c r="I689" s="2">
        <f>COUNTIFS(customer_data[[#All],[customer_name]],customer_data[[#This Row],[customer_name]],customer_data[[#All],[city]],customer_data[[#This Row],[city]])</f>
        <v>3</v>
      </c>
    </row>
    <row r="690" spans="1:9" x14ac:dyDescent="0.25">
      <c r="A690" s="2" t="s">
        <v>574</v>
      </c>
      <c r="B690" s="2" t="s">
        <v>575</v>
      </c>
      <c r="C690" s="2" t="s">
        <v>711</v>
      </c>
      <c r="D690" s="2">
        <v>94017</v>
      </c>
      <c r="E690" s="8">
        <v>59.48</v>
      </c>
      <c r="F690" s="3">
        <v>42491</v>
      </c>
      <c r="G690" s="2">
        <f>1</f>
        <v>1</v>
      </c>
      <c r="H690" s="26">
        <f>IF(SUMPRODUCT(($A$2:$A690=A690)*($B$2:$B690=B690))&gt;1,0,1)</f>
        <v>1</v>
      </c>
      <c r="I690" s="2">
        <f>COUNTIFS(customer_data[[#All],[customer_name]],customer_data[[#This Row],[customer_name]],customer_data[[#All],[city]],customer_data[[#This Row],[city]])</f>
        <v>3</v>
      </c>
    </row>
    <row r="691" spans="1:9" x14ac:dyDescent="0.25">
      <c r="A691" s="2" t="s">
        <v>574</v>
      </c>
      <c r="B691" s="2" t="s">
        <v>575</v>
      </c>
      <c r="C691" s="2" t="s">
        <v>711</v>
      </c>
      <c r="D691" s="2">
        <v>94017</v>
      </c>
      <c r="E691" s="8">
        <v>59.48</v>
      </c>
      <c r="F691" s="3">
        <v>42522</v>
      </c>
      <c r="G691" s="2">
        <f>1</f>
        <v>1</v>
      </c>
      <c r="H691" s="26">
        <f>IF(SUMPRODUCT(($A$2:$A691=A691)*($B$2:$B691=B691))&gt;1,0,1)</f>
        <v>0</v>
      </c>
      <c r="I691" s="2">
        <f>COUNTIFS(customer_data[[#All],[customer_name]],customer_data[[#This Row],[customer_name]],customer_data[[#All],[city]],customer_data[[#This Row],[city]])</f>
        <v>3</v>
      </c>
    </row>
    <row r="692" spans="1:9" x14ac:dyDescent="0.25">
      <c r="A692" s="2" t="s">
        <v>574</v>
      </c>
      <c r="B692" s="2" t="s">
        <v>575</v>
      </c>
      <c r="C692" s="2" t="s">
        <v>711</v>
      </c>
      <c r="D692" s="2">
        <v>94017</v>
      </c>
      <c r="E692" s="8">
        <v>59.48</v>
      </c>
      <c r="F692" s="3">
        <v>42552</v>
      </c>
      <c r="G692" s="2">
        <f>1</f>
        <v>1</v>
      </c>
      <c r="H692" s="26">
        <f>IF(SUMPRODUCT(($A$2:$A692=A692)*($B$2:$B692=B692))&gt;1,0,1)</f>
        <v>0</v>
      </c>
      <c r="I692" s="2">
        <f>COUNTIFS(customer_data[[#All],[customer_name]],customer_data[[#This Row],[customer_name]],customer_data[[#All],[city]],customer_data[[#This Row],[city]])</f>
        <v>3</v>
      </c>
    </row>
    <row r="693" spans="1:9" x14ac:dyDescent="0.25">
      <c r="A693" s="2" t="s">
        <v>220</v>
      </c>
      <c r="B693" s="2" t="s">
        <v>221</v>
      </c>
      <c r="C693" s="2" t="s">
        <v>711</v>
      </c>
      <c r="D693" s="2">
        <v>94016</v>
      </c>
      <c r="E693" s="8">
        <v>3.4</v>
      </c>
      <c r="F693" s="3">
        <v>42430</v>
      </c>
      <c r="G693" s="2">
        <f>1</f>
        <v>1</v>
      </c>
      <c r="H693" s="26">
        <f>IF(SUMPRODUCT(($A$2:$A693=A693)*($B$2:$B693=B693))&gt;1,0,1)</f>
        <v>1</v>
      </c>
      <c r="I693" s="2">
        <f>COUNTIFS(customer_data[[#All],[customer_name]],customer_data[[#This Row],[customer_name]],customer_data[[#All],[city]],customer_data[[#This Row],[city]])</f>
        <v>5</v>
      </c>
    </row>
    <row r="694" spans="1:9" x14ac:dyDescent="0.25">
      <c r="A694" s="2" t="s">
        <v>220</v>
      </c>
      <c r="B694" s="2" t="s">
        <v>221</v>
      </c>
      <c r="C694" s="2" t="s">
        <v>711</v>
      </c>
      <c r="D694" s="2">
        <v>94016</v>
      </c>
      <c r="E694" s="8">
        <v>3.4</v>
      </c>
      <c r="F694" s="3">
        <v>42461</v>
      </c>
      <c r="G694" s="2">
        <f>1</f>
        <v>1</v>
      </c>
      <c r="H694" s="26">
        <f>IF(SUMPRODUCT(($A$2:$A694=A694)*($B$2:$B694=B694))&gt;1,0,1)</f>
        <v>0</v>
      </c>
      <c r="I694" s="2">
        <f>COUNTIFS(customer_data[[#All],[customer_name]],customer_data[[#This Row],[customer_name]],customer_data[[#All],[city]],customer_data[[#This Row],[city]])</f>
        <v>5</v>
      </c>
    </row>
    <row r="695" spans="1:9" x14ac:dyDescent="0.25">
      <c r="A695" s="2" t="s">
        <v>220</v>
      </c>
      <c r="B695" s="2" t="s">
        <v>221</v>
      </c>
      <c r="C695" s="2" t="s">
        <v>711</v>
      </c>
      <c r="D695" s="2">
        <v>94016</v>
      </c>
      <c r="E695" s="8">
        <v>3.4</v>
      </c>
      <c r="F695" s="3">
        <v>42491</v>
      </c>
      <c r="G695" s="2">
        <f>1</f>
        <v>1</v>
      </c>
      <c r="H695" s="26">
        <f>IF(SUMPRODUCT(($A$2:$A695=A695)*($B$2:$B695=B695))&gt;1,0,1)</f>
        <v>0</v>
      </c>
      <c r="I695" s="2">
        <f>COUNTIFS(customer_data[[#All],[customer_name]],customer_data[[#This Row],[customer_name]],customer_data[[#All],[city]],customer_data[[#This Row],[city]])</f>
        <v>5</v>
      </c>
    </row>
    <row r="696" spans="1:9" x14ac:dyDescent="0.25">
      <c r="A696" s="2" t="s">
        <v>220</v>
      </c>
      <c r="B696" s="2" t="s">
        <v>221</v>
      </c>
      <c r="C696" s="2" t="s">
        <v>711</v>
      </c>
      <c r="D696" s="2">
        <v>94016</v>
      </c>
      <c r="E696" s="8">
        <v>3.4</v>
      </c>
      <c r="F696" s="3">
        <v>42522</v>
      </c>
      <c r="G696" s="2">
        <f>1</f>
        <v>1</v>
      </c>
      <c r="H696" s="26">
        <f>IF(SUMPRODUCT(($A$2:$A696=A696)*($B$2:$B696=B696))&gt;1,0,1)</f>
        <v>0</v>
      </c>
      <c r="I696" s="2">
        <f>COUNTIFS(customer_data[[#All],[customer_name]],customer_data[[#This Row],[customer_name]],customer_data[[#All],[city]],customer_data[[#This Row],[city]])</f>
        <v>5</v>
      </c>
    </row>
    <row r="697" spans="1:9" x14ac:dyDescent="0.25">
      <c r="A697" s="2" t="s">
        <v>220</v>
      </c>
      <c r="B697" s="2" t="s">
        <v>221</v>
      </c>
      <c r="C697" s="2" t="s">
        <v>711</v>
      </c>
      <c r="D697" s="2">
        <v>94016</v>
      </c>
      <c r="E697" s="8">
        <v>3.4</v>
      </c>
      <c r="F697" s="3">
        <v>42552</v>
      </c>
      <c r="G697" s="2">
        <f>1</f>
        <v>1</v>
      </c>
      <c r="H697" s="26">
        <f>IF(SUMPRODUCT(($A$2:$A697=A697)*($B$2:$B697=B697))&gt;1,0,1)</f>
        <v>0</v>
      </c>
      <c r="I697" s="2">
        <f>COUNTIFS(customer_data[[#All],[customer_name]],customer_data[[#This Row],[customer_name]],customer_data[[#All],[city]],customer_data[[#This Row],[city]])</f>
        <v>5</v>
      </c>
    </row>
    <row r="698" spans="1:9" x14ac:dyDescent="0.25">
      <c r="A698" s="2" t="s">
        <v>324</v>
      </c>
      <c r="B698" s="2" t="s">
        <v>325</v>
      </c>
      <c r="C698" s="2" t="s">
        <v>711</v>
      </c>
      <c r="D698" s="2">
        <v>94016</v>
      </c>
      <c r="E698" s="8">
        <v>42.28</v>
      </c>
      <c r="F698" s="3">
        <v>42522</v>
      </c>
      <c r="G698" s="2">
        <f>1</f>
        <v>1</v>
      </c>
      <c r="H698" s="26">
        <f>IF(SUMPRODUCT(($A$2:$A698=A698)*($B$2:$B698=B698))&gt;1,0,1)</f>
        <v>1</v>
      </c>
      <c r="I698" s="2">
        <f>COUNTIFS(customer_data[[#All],[customer_name]],customer_data[[#This Row],[customer_name]],customer_data[[#All],[city]],customer_data[[#This Row],[city]])</f>
        <v>2</v>
      </c>
    </row>
    <row r="699" spans="1:9" x14ac:dyDescent="0.25">
      <c r="A699" s="2" t="s">
        <v>324</v>
      </c>
      <c r="B699" s="2" t="s">
        <v>325</v>
      </c>
      <c r="C699" s="2" t="s">
        <v>711</v>
      </c>
      <c r="D699" s="2">
        <v>94016</v>
      </c>
      <c r="E699" s="8">
        <v>42.28</v>
      </c>
      <c r="F699" s="3">
        <v>42552</v>
      </c>
      <c r="G699" s="2">
        <f>1</f>
        <v>1</v>
      </c>
      <c r="H699" s="26">
        <f>IF(SUMPRODUCT(($A$2:$A699=A699)*($B$2:$B699=B699))&gt;1,0,1)</f>
        <v>0</v>
      </c>
      <c r="I699" s="2">
        <f>COUNTIFS(customer_data[[#All],[customer_name]],customer_data[[#This Row],[customer_name]],customer_data[[#All],[city]],customer_data[[#This Row],[city]])</f>
        <v>2</v>
      </c>
    </row>
    <row r="700" spans="1:9" x14ac:dyDescent="0.25">
      <c r="A700" s="2" t="s">
        <v>372</v>
      </c>
      <c r="B700" s="2" t="s">
        <v>373</v>
      </c>
      <c r="C700" s="2" t="s">
        <v>711</v>
      </c>
      <c r="D700" s="2">
        <v>94015</v>
      </c>
      <c r="E700" s="8">
        <v>42.5</v>
      </c>
      <c r="F700" s="3">
        <v>42370</v>
      </c>
      <c r="G700" s="2">
        <f>1</f>
        <v>1</v>
      </c>
      <c r="H700" s="26">
        <f>IF(SUMPRODUCT(($A$2:$A700=A700)*($B$2:$B700=B700))&gt;1,0,1)</f>
        <v>1</v>
      </c>
      <c r="I700" s="2">
        <f>COUNTIFS(customer_data[[#All],[customer_name]],customer_data[[#This Row],[customer_name]],customer_data[[#All],[city]],customer_data[[#This Row],[city]])</f>
        <v>7</v>
      </c>
    </row>
    <row r="701" spans="1:9" x14ac:dyDescent="0.25">
      <c r="A701" s="2" t="s">
        <v>372</v>
      </c>
      <c r="B701" s="2" t="s">
        <v>373</v>
      </c>
      <c r="C701" s="2" t="s">
        <v>711</v>
      </c>
      <c r="D701" s="2">
        <v>94015</v>
      </c>
      <c r="E701" s="8">
        <v>42.5</v>
      </c>
      <c r="F701" s="3">
        <v>42401</v>
      </c>
      <c r="G701" s="2">
        <f>1</f>
        <v>1</v>
      </c>
      <c r="H701" s="26">
        <f>IF(SUMPRODUCT(($A$2:$A701=A701)*($B$2:$B701=B701))&gt;1,0,1)</f>
        <v>0</v>
      </c>
      <c r="I701" s="2">
        <f>COUNTIFS(customer_data[[#All],[customer_name]],customer_data[[#This Row],[customer_name]],customer_data[[#All],[city]],customer_data[[#This Row],[city]])</f>
        <v>7</v>
      </c>
    </row>
    <row r="702" spans="1:9" x14ac:dyDescent="0.25">
      <c r="A702" s="2" t="s">
        <v>372</v>
      </c>
      <c r="B702" s="2" t="s">
        <v>373</v>
      </c>
      <c r="C702" s="2" t="s">
        <v>711</v>
      </c>
      <c r="D702" s="2">
        <v>94015</v>
      </c>
      <c r="E702" s="8">
        <v>42.5</v>
      </c>
      <c r="F702" s="3">
        <v>42430</v>
      </c>
      <c r="G702" s="2">
        <f>1</f>
        <v>1</v>
      </c>
      <c r="H702" s="26">
        <f>IF(SUMPRODUCT(($A$2:$A702=A702)*($B$2:$B702=B702))&gt;1,0,1)</f>
        <v>0</v>
      </c>
      <c r="I702" s="2">
        <f>COUNTIFS(customer_data[[#All],[customer_name]],customer_data[[#This Row],[customer_name]],customer_data[[#All],[city]],customer_data[[#This Row],[city]])</f>
        <v>7</v>
      </c>
    </row>
    <row r="703" spans="1:9" x14ac:dyDescent="0.25">
      <c r="A703" s="2" t="s">
        <v>372</v>
      </c>
      <c r="B703" s="2" t="s">
        <v>373</v>
      </c>
      <c r="C703" s="2" t="s">
        <v>711</v>
      </c>
      <c r="D703" s="2">
        <v>94015</v>
      </c>
      <c r="E703" s="8">
        <v>42.5</v>
      </c>
      <c r="F703" s="3">
        <v>42461</v>
      </c>
      <c r="G703" s="2">
        <f>1</f>
        <v>1</v>
      </c>
      <c r="H703" s="26">
        <f>IF(SUMPRODUCT(($A$2:$A703=A703)*($B$2:$B703=B703))&gt;1,0,1)</f>
        <v>0</v>
      </c>
      <c r="I703" s="2">
        <f>COUNTIFS(customer_data[[#All],[customer_name]],customer_data[[#This Row],[customer_name]],customer_data[[#All],[city]],customer_data[[#This Row],[city]])</f>
        <v>7</v>
      </c>
    </row>
    <row r="704" spans="1:9" x14ac:dyDescent="0.25">
      <c r="A704" s="2" t="s">
        <v>372</v>
      </c>
      <c r="B704" s="2" t="s">
        <v>373</v>
      </c>
      <c r="C704" s="2" t="s">
        <v>711</v>
      </c>
      <c r="D704" s="2">
        <v>94015</v>
      </c>
      <c r="E704" s="8">
        <v>42.5</v>
      </c>
      <c r="F704" s="3">
        <v>42491</v>
      </c>
      <c r="G704" s="2">
        <f>1</f>
        <v>1</v>
      </c>
      <c r="H704" s="26">
        <f>IF(SUMPRODUCT(($A$2:$A704=A704)*($B$2:$B704=B704))&gt;1,0,1)</f>
        <v>0</v>
      </c>
      <c r="I704" s="2">
        <f>COUNTIFS(customer_data[[#All],[customer_name]],customer_data[[#This Row],[customer_name]],customer_data[[#All],[city]],customer_data[[#This Row],[city]])</f>
        <v>7</v>
      </c>
    </row>
    <row r="705" spans="1:9" x14ac:dyDescent="0.25">
      <c r="A705" s="2" t="s">
        <v>372</v>
      </c>
      <c r="B705" s="2" t="s">
        <v>373</v>
      </c>
      <c r="C705" s="2" t="s">
        <v>711</v>
      </c>
      <c r="D705" s="2">
        <v>94015</v>
      </c>
      <c r="E705" s="8">
        <v>42.5</v>
      </c>
      <c r="F705" s="3">
        <v>42522</v>
      </c>
      <c r="G705" s="2">
        <f>1</f>
        <v>1</v>
      </c>
      <c r="H705" s="26">
        <f>IF(SUMPRODUCT(($A$2:$A705=A705)*($B$2:$B705=B705))&gt;1,0,1)</f>
        <v>0</v>
      </c>
      <c r="I705" s="2">
        <f>COUNTIFS(customer_data[[#All],[customer_name]],customer_data[[#This Row],[customer_name]],customer_data[[#All],[city]],customer_data[[#This Row],[city]])</f>
        <v>7</v>
      </c>
    </row>
    <row r="706" spans="1:9" x14ac:dyDescent="0.25">
      <c r="A706" s="2" t="s">
        <v>372</v>
      </c>
      <c r="B706" s="2" t="s">
        <v>373</v>
      </c>
      <c r="C706" s="2" t="s">
        <v>711</v>
      </c>
      <c r="D706" s="2">
        <v>94015</v>
      </c>
      <c r="E706" s="8">
        <v>42.5</v>
      </c>
      <c r="F706" s="3">
        <v>42552</v>
      </c>
      <c r="G706" s="2">
        <f>1</f>
        <v>1</v>
      </c>
      <c r="H706" s="26">
        <f>IF(SUMPRODUCT(($A$2:$A706=A706)*($B$2:$B706=B706))&gt;1,0,1)</f>
        <v>0</v>
      </c>
      <c r="I706" s="2">
        <f>COUNTIFS(customer_data[[#All],[customer_name]],customer_data[[#This Row],[customer_name]],customer_data[[#All],[city]],customer_data[[#This Row],[city]])</f>
        <v>7</v>
      </c>
    </row>
    <row r="707" spans="1:9" x14ac:dyDescent="0.25">
      <c r="A707" s="2" t="s">
        <v>648</v>
      </c>
      <c r="B707" s="2" t="s">
        <v>649</v>
      </c>
      <c r="C707" s="2" t="s">
        <v>711</v>
      </c>
      <c r="D707" s="2">
        <v>94015</v>
      </c>
      <c r="E707" s="8">
        <v>79.73</v>
      </c>
      <c r="F707" s="3">
        <v>42491</v>
      </c>
      <c r="G707" s="2">
        <f>1</f>
        <v>1</v>
      </c>
      <c r="H707" s="26">
        <f>IF(SUMPRODUCT(($A$2:$A707=A707)*($B$2:$B707=B707))&gt;1,0,1)</f>
        <v>1</v>
      </c>
      <c r="I707" s="2">
        <f>COUNTIFS(customer_data[[#All],[customer_name]],customer_data[[#This Row],[customer_name]],customer_data[[#All],[city]],customer_data[[#This Row],[city]])</f>
        <v>3</v>
      </c>
    </row>
    <row r="708" spans="1:9" x14ac:dyDescent="0.25">
      <c r="A708" s="2" t="s">
        <v>648</v>
      </c>
      <c r="B708" s="2" t="s">
        <v>649</v>
      </c>
      <c r="C708" s="2" t="s">
        <v>711</v>
      </c>
      <c r="D708" s="2">
        <v>94015</v>
      </c>
      <c r="E708" s="8">
        <v>79.73</v>
      </c>
      <c r="F708" s="3">
        <v>42522</v>
      </c>
      <c r="G708" s="2">
        <f>1</f>
        <v>1</v>
      </c>
      <c r="H708" s="26">
        <f>IF(SUMPRODUCT(($A$2:$A708=A708)*($B$2:$B708=B708))&gt;1,0,1)</f>
        <v>0</v>
      </c>
      <c r="I708" s="2">
        <f>COUNTIFS(customer_data[[#All],[customer_name]],customer_data[[#This Row],[customer_name]],customer_data[[#All],[city]],customer_data[[#This Row],[city]])</f>
        <v>3</v>
      </c>
    </row>
    <row r="709" spans="1:9" x14ac:dyDescent="0.25">
      <c r="A709" s="2" t="s">
        <v>648</v>
      </c>
      <c r="B709" s="2" t="s">
        <v>649</v>
      </c>
      <c r="C709" s="2" t="s">
        <v>711</v>
      </c>
      <c r="D709" s="2">
        <v>94015</v>
      </c>
      <c r="E709" s="8">
        <v>79.73</v>
      </c>
      <c r="F709" s="3">
        <v>42552</v>
      </c>
      <c r="G709" s="2">
        <f>1</f>
        <v>1</v>
      </c>
      <c r="H709" s="26">
        <f>IF(SUMPRODUCT(($A$2:$A709=A709)*($B$2:$B709=B709))&gt;1,0,1)</f>
        <v>0</v>
      </c>
      <c r="I709" s="2">
        <f>COUNTIFS(customer_data[[#All],[customer_name]],customer_data[[#This Row],[customer_name]],customer_data[[#All],[city]],customer_data[[#This Row],[city]])</f>
        <v>3</v>
      </c>
    </row>
    <row r="710" spans="1:9" x14ac:dyDescent="0.25">
      <c r="A710" s="2" t="s">
        <v>612</v>
      </c>
      <c r="B710" s="2" t="s">
        <v>613</v>
      </c>
      <c r="C710" s="2" t="s">
        <v>711</v>
      </c>
      <c r="D710" s="2">
        <v>94016</v>
      </c>
      <c r="E710" s="8">
        <v>67.98</v>
      </c>
      <c r="F710" s="3">
        <v>42552</v>
      </c>
      <c r="G710" s="2">
        <f>1</f>
        <v>1</v>
      </c>
      <c r="H710" s="26">
        <f>IF(SUMPRODUCT(($A$2:$A710=A710)*($B$2:$B710=B710))&gt;1,0,1)</f>
        <v>1</v>
      </c>
      <c r="I710" s="2">
        <f>COUNTIFS(customer_data[[#All],[customer_name]],customer_data[[#This Row],[customer_name]],customer_data[[#All],[city]],customer_data[[#This Row],[city]])</f>
        <v>1</v>
      </c>
    </row>
    <row r="711" spans="1:9" x14ac:dyDescent="0.25">
      <c r="A711" s="2" t="s">
        <v>110</v>
      </c>
      <c r="B711" s="2" t="s">
        <v>111</v>
      </c>
      <c r="C711" s="2" t="s">
        <v>711</v>
      </c>
      <c r="D711" s="2">
        <v>94015</v>
      </c>
      <c r="E711" s="8">
        <v>27.03</v>
      </c>
      <c r="F711" s="3">
        <v>42522</v>
      </c>
      <c r="G711" s="2">
        <f>1</f>
        <v>1</v>
      </c>
      <c r="H711" s="26">
        <f>IF(SUMPRODUCT(($A$2:$A711=A711)*($B$2:$B711=B711))&gt;1,0,1)</f>
        <v>1</v>
      </c>
      <c r="I711" s="2">
        <f>COUNTIFS(customer_data[[#All],[customer_name]],customer_data[[#This Row],[customer_name]],customer_data[[#All],[city]],customer_data[[#This Row],[city]])</f>
        <v>2</v>
      </c>
    </row>
    <row r="712" spans="1:9" x14ac:dyDescent="0.25">
      <c r="A712" s="2" t="s">
        <v>110</v>
      </c>
      <c r="B712" s="2" t="s">
        <v>111</v>
      </c>
      <c r="C712" s="2" t="s">
        <v>711</v>
      </c>
      <c r="D712" s="2">
        <v>94015</v>
      </c>
      <c r="E712" s="8">
        <v>27.03</v>
      </c>
      <c r="F712" s="3">
        <v>42552</v>
      </c>
      <c r="G712" s="2">
        <f>1</f>
        <v>1</v>
      </c>
      <c r="H712" s="26">
        <f>IF(SUMPRODUCT(($A$2:$A712=A712)*($B$2:$B712=B712))&gt;1,0,1)</f>
        <v>0</v>
      </c>
      <c r="I712" s="2">
        <f>COUNTIFS(customer_data[[#All],[customer_name]],customer_data[[#This Row],[customer_name]],customer_data[[#All],[city]],customer_data[[#This Row],[city]])</f>
        <v>2</v>
      </c>
    </row>
    <row r="713" spans="1:9" x14ac:dyDescent="0.25">
      <c r="A713" s="2" t="s">
        <v>572</v>
      </c>
      <c r="B713" s="2" t="s">
        <v>573</v>
      </c>
      <c r="C713" s="2" t="s">
        <v>711</v>
      </c>
      <c r="D713" s="2">
        <v>94015</v>
      </c>
      <c r="E713" s="8">
        <v>59.48</v>
      </c>
      <c r="F713" s="3">
        <v>42522</v>
      </c>
      <c r="G713" s="2">
        <f>1</f>
        <v>1</v>
      </c>
      <c r="H713" s="26">
        <f>IF(SUMPRODUCT(($A$2:$A713=A713)*($B$2:$B713=B713))&gt;1,0,1)</f>
        <v>1</v>
      </c>
      <c r="I713" s="2">
        <f>COUNTIFS(customer_data[[#All],[customer_name]],customer_data[[#This Row],[customer_name]],customer_data[[#All],[city]],customer_data[[#This Row],[city]])</f>
        <v>2</v>
      </c>
    </row>
    <row r="714" spans="1:9" x14ac:dyDescent="0.25">
      <c r="A714" s="2" t="s">
        <v>572</v>
      </c>
      <c r="B714" s="2" t="s">
        <v>573</v>
      </c>
      <c r="C714" s="2" t="s">
        <v>711</v>
      </c>
      <c r="D714" s="2">
        <v>94015</v>
      </c>
      <c r="E714" s="8">
        <v>59.48</v>
      </c>
      <c r="F714" s="3">
        <v>42552</v>
      </c>
      <c r="G714" s="2">
        <f>1</f>
        <v>1</v>
      </c>
      <c r="H714" s="26">
        <f>IF(SUMPRODUCT(($A$2:$A714=A714)*($B$2:$B714=B714))&gt;1,0,1)</f>
        <v>0</v>
      </c>
      <c r="I714" s="2">
        <f>COUNTIFS(customer_data[[#All],[customer_name]],customer_data[[#This Row],[customer_name]],customer_data[[#All],[city]],customer_data[[#This Row],[city]])</f>
        <v>2</v>
      </c>
    </row>
    <row r="715" spans="1:9" x14ac:dyDescent="0.25">
      <c r="A715" s="2" t="s">
        <v>28</v>
      </c>
      <c r="B715" s="2" t="s">
        <v>29</v>
      </c>
      <c r="C715" s="2" t="s">
        <v>711</v>
      </c>
      <c r="D715" s="2">
        <v>94016</v>
      </c>
      <c r="E715" s="8">
        <v>42.48</v>
      </c>
      <c r="F715" s="3">
        <v>42430</v>
      </c>
      <c r="G715" s="2">
        <f>1</f>
        <v>1</v>
      </c>
      <c r="H715" s="26">
        <f>IF(SUMPRODUCT(($A$2:$A715=A715)*($B$2:$B715=B715))&gt;1,0,1)</f>
        <v>1</v>
      </c>
      <c r="I715" s="2">
        <f>COUNTIFS(customer_data[[#All],[customer_name]],customer_data[[#This Row],[customer_name]],customer_data[[#All],[city]],customer_data[[#This Row],[city]])</f>
        <v>2</v>
      </c>
    </row>
    <row r="716" spans="1:9" x14ac:dyDescent="0.25">
      <c r="A716" s="2" t="s">
        <v>28</v>
      </c>
      <c r="B716" s="2" t="s">
        <v>29</v>
      </c>
      <c r="C716" s="2" t="s">
        <v>711</v>
      </c>
      <c r="D716" s="2">
        <v>94016</v>
      </c>
      <c r="E716" s="8">
        <v>42.48</v>
      </c>
      <c r="F716" s="3">
        <v>42461</v>
      </c>
      <c r="G716" s="2">
        <f>1</f>
        <v>1</v>
      </c>
      <c r="H716" s="26">
        <f>IF(SUMPRODUCT(($A$2:$A716=A716)*($B$2:$B716=B716))&gt;1,0,1)</f>
        <v>0</v>
      </c>
      <c r="I716" s="2">
        <f>COUNTIFS(customer_data[[#All],[customer_name]],customer_data[[#This Row],[customer_name]],customer_data[[#All],[city]],customer_data[[#This Row],[city]])</f>
        <v>2</v>
      </c>
    </row>
    <row r="717" spans="1:9" x14ac:dyDescent="0.25">
      <c r="A717" s="2" t="s">
        <v>428</v>
      </c>
      <c r="B717" s="2" t="s">
        <v>429</v>
      </c>
      <c r="C717" s="2" t="s">
        <v>711</v>
      </c>
      <c r="D717" s="2">
        <v>94017</v>
      </c>
      <c r="E717" s="8">
        <v>47.55</v>
      </c>
      <c r="F717" s="3">
        <v>42552</v>
      </c>
      <c r="G717" s="2">
        <f>1</f>
        <v>1</v>
      </c>
      <c r="H717" s="26">
        <f>IF(SUMPRODUCT(($A$2:$A717=A717)*($B$2:$B717=B717))&gt;1,0,1)</f>
        <v>1</v>
      </c>
      <c r="I717" s="2">
        <f>COUNTIFS(customer_data[[#All],[customer_name]],customer_data[[#This Row],[customer_name]],customer_data[[#All],[city]],customer_data[[#This Row],[city]])</f>
        <v>1</v>
      </c>
    </row>
    <row r="718" spans="1:9" x14ac:dyDescent="0.25">
      <c r="A718" s="2" t="s">
        <v>520</v>
      </c>
      <c r="B718" s="2" t="s">
        <v>521</v>
      </c>
      <c r="C718" s="2" t="s">
        <v>711</v>
      </c>
      <c r="D718" s="2">
        <v>94016</v>
      </c>
      <c r="E718" s="8">
        <v>53.94</v>
      </c>
      <c r="F718" s="3">
        <v>42370</v>
      </c>
      <c r="G718" s="2">
        <f>1</f>
        <v>1</v>
      </c>
      <c r="H718" s="26">
        <f>IF(SUMPRODUCT(($A$2:$A718=A718)*($B$2:$B718=B718))&gt;1,0,1)</f>
        <v>1</v>
      </c>
      <c r="I718" s="2">
        <f>COUNTIFS(customer_data[[#All],[customer_name]],customer_data[[#This Row],[customer_name]],customer_data[[#All],[city]],customer_data[[#This Row],[city]])</f>
        <v>7</v>
      </c>
    </row>
    <row r="719" spans="1:9" x14ac:dyDescent="0.25">
      <c r="A719" s="2" t="s">
        <v>520</v>
      </c>
      <c r="B719" s="2" t="s">
        <v>521</v>
      </c>
      <c r="C719" s="2" t="s">
        <v>711</v>
      </c>
      <c r="D719" s="2">
        <v>94016</v>
      </c>
      <c r="E719" s="8">
        <v>53.94</v>
      </c>
      <c r="F719" s="3">
        <v>42401</v>
      </c>
      <c r="G719" s="2">
        <f>1</f>
        <v>1</v>
      </c>
      <c r="H719" s="26">
        <f>IF(SUMPRODUCT(($A$2:$A719=A719)*($B$2:$B719=B719))&gt;1,0,1)</f>
        <v>0</v>
      </c>
      <c r="I719" s="2">
        <f>COUNTIFS(customer_data[[#All],[customer_name]],customer_data[[#This Row],[customer_name]],customer_data[[#All],[city]],customer_data[[#This Row],[city]])</f>
        <v>7</v>
      </c>
    </row>
    <row r="720" spans="1:9" x14ac:dyDescent="0.25">
      <c r="A720" s="2" t="s">
        <v>520</v>
      </c>
      <c r="B720" s="2" t="s">
        <v>521</v>
      </c>
      <c r="C720" s="2" t="s">
        <v>711</v>
      </c>
      <c r="D720" s="2">
        <v>94016</v>
      </c>
      <c r="E720" s="8">
        <v>53.94</v>
      </c>
      <c r="F720" s="3">
        <v>42430</v>
      </c>
      <c r="G720" s="2">
        <f>1</f>
        <v>1</v>
      </c>
      <c r="H720" s="26">
        <f>IF(SUMPRODUCT(($A$2:$A720=A720)*($B$2:$B720=B720))&gt;1,0,1)</f>
        <v>0</v>
      </c>
      <c r="I720" s="2">
        <f>COUNTIFS(customer_data[[#All],[customer_name]],customer_data[[#This Row],[customer_name]],customer_data[[#All],[city]],customer_data[[#This Row],[city]])</f>
        <v>7</v>
      </c>
    </row>
    <row r="721" spans="1:9" x14ac:dyDescent="0.25">
      <c r="A721" s="2" t="s">
        <v>520</v>
      </c>
      <c r="B721" s="2" t="s">
        <v>521</v>
      </c>
      <c r="C721" s="2" t="s">
        <v>711</v>
      </c>
      <c r="D721" s="2">
        <v>94016</v>
      </c>
      <c r="E721" s="8">
        <v>53.94</v>
      </c>
      <c r="F721" s="3">
        <v>42461</v>
      </c>
      <c r="G721" s="2">
        <f>1</f>
        <v>1</v>
      </c>
      <c r="H721" s="26">
        <f>IF(SUMPRODUCT(($A$2:$A721=A721)*($B$2:$B721=B721))&gt;1,0,1)</f>
        <v>0</v>
      </c>
      <c r="I721" s="2">
        <f>COUNTIFS(customer_data[[#All],[customer_name]],customer_data[[#This Row],[customer_name]],customer_data[[#All],[city]],customer_data[[#This Row],[city]])</f>
        <v>7</v>
      </c>
    </row>
    <row r="722" spans="1:9" x14ac:dyDescent="0.25">
      <c r="A722" s="2" t="s">
        <v>520</v>
      </c>
      <c r="B722" s="2" t="s">
        <v>521</v>
      </c>
      <c r="C722" s="2" t="s">
        <v>711</v>
      </c>
      <c r="D722" s="2">
        <v>94016</v>
      </c>
      <c r="E722" s="8">
        <v>53.94</v>
      </c>
      <c r="F722" s="3">
        <v>42491</v>
      </c>
      <c r="G722" s="2">
        <f>1</f>
        <v>1</v>
      </c>
      <c r="H722" s="26">
        <f>IF(SUMPRODUCT(($A$2:$A722=A722)*($B$2:$B722=B722))&gt;1,0,1)</f>
        <v>0</v>
      </c>
      <c r="I722" s="2">
        <f>COUNTIFS(customer_data[[#All],[customer_name]],customer_data[[#This Row],[customer_name]],customer_data[[#All],[city]],customer_data[[#This Row],[city]])</f>
        <v>7</v>
      </c>
    </row>
    <row r="723" spans="1:9" x14ac:dyDescent="0.25">
      <c r="A723" s="2" t="s">
        <v>520</v>
      </c>
      <c r="B723" s="2" t="s">
        <v>521</v>
      </c>
      <c r="C723" s="2" t="s">
        <v>711</v>
      </c>
      <c r="D723" s="2">
        <v>94016</v>
      </c>
      <c r="E723" s="8">
        <v>53.94</v>
      </c>
      <c r="F723" s="3">
        <v>42522</v>
      </c>
      <c r="G723" s="2">
        <f>1</f>
        <v>1</v>
      </c>
      <c r="H723" s="26">
        <f>IF(SUMPRODUCT(($A$2:$A723=A723)*($B$2:$B723=B723))&gt;1,0,1)</f>
        <v>0</v>
      </c>
      <c r="I723" s="2">
        <f>COUNTIFS(customer_data[[#All],[customer_name]],customer_data[[#This Row],[customer_name]],customer_data[[#All],[city]],customer_data[[#This Row],[city]])</f>
        <v>7</v>
      </c>
    </row>
    <row r="724" spans="1:9" x14ac:dyDescent="0.25">
      <c r="A724" s="2" t="s">
        <v>520</v>
      </c>
      <c r="B724" s="2" t="s">
        <v>521</v>
      </c>
      <c r="C724" s="2" t="s">
        <v>711</v>
      </c>
      <c r="D724" s="2">
        <v>94016</v>
      </c>
      <c r="E724" s="8">
        <v>53.94</v>
      </c>
      <c r="F724" s="3">
        <v>42552</v>
      </c>
      <c r="G724" s="2">
        <f>1</f>
        <v>1</v>
      </c>
      <c r="H724" s="26">
        <f>IF(SUMPRODUCT(($A$2:$A724=A724)*($B$2:$B724=B724))&gt;1,0,1)</f>
        <v>0</v>
      </c>
      <c r="I724" s="2">
        <f>COUNTIFS(customer_data[[#All],[customer_name]],customer_data[[#This Row],[customer_name]],customer_data[[#All],[city]],customer_data[[#This Row],[city]])</f>
        <v>7</v>
      </c>
    </row>
    <row r="725" spans="1:9" x14ac:dyDescent="0.25">
      <c r="A725" s="2" t="s">
        <v>518</v>
      </c>
      <c r="B725" s="2" t="s">
        <v>519</v>
      </c>
      <c r="C725" s="2" t="s">
        <v>711</v>
      </c>
      <c r="D725" s="2">
        <v>94016</v>
      </c>
      <c r="E725" s="8">
        <v>53.94</v>
      </c>
      <c r="F725" s="3">
        <v>42370</v>
      </c>
      <c r="G725" s="2">
        <f>1</f>
        <v>1</v>
      </c>
      <c r="H725" s="26">
        <f>IF(SUMPRODUCT(($A$2:$A725=A725)*($B$2:$B725=B725))&gt;1,0,1)</f>
        <v>1</v>
      </c>
      <c r="I725" s="2">
        <f>COUNTIFS(customer_data[[#All],[customer_name]],customer_data[[#This Row],[customer_name]],customer_data[[#All],[city]],customer_data[[#This Row],[city]])</f>
        <v>7</v>
      </c>
    </row>
    <row r="726" spans="1:9" x14ac:dyDescent="0.25">
      <c r="A726" s="2" t="s">
        <v>518</v>
      </c>
      <c r="B726" s="2" t="s">
        <v>519</v>
      </c>
      <c r="C726" s="2" t="s">
        <v>711</v>
      </c>
      <c r="D726" s="2">
        <v>94016</v>
      </c>
      <c r="E726" s="8">
        <v>53.94</v>
      </c>
      <c r="F726" s="3">
        <v>42401</v>
      </c>
      <c r="G726" s="2">
        <f>1</f>
        <v>1</v>
      </c>
      <c r="H726" s="26">
        <f>IF(SUMPRODUCT(($A$2:$A726=A726)*($B$2:$B726=B726))&gt;1,0,1)</f>
        <v>0</v>
      </c>
      <c r="I726" s="2">
        <f>COUNTIFS(customer_data[[#All],[customer_name]],customer_data[[#This Row],[customer_name]],customer_data[[#All],[city]],customer_data[[#This Row],[city]])</f>
        <v>7</v>
      </c>
    </row>
    <row r="727" spans="1:9" x14ac:dyDescent="0.25">
      <c r="A727" s="2" t="s">
        <v>518</v>
      </c>
      <c r="B727" s="2" t="s">
        <v>519</v>
      </c>
      <c r="C727" s="2" t="s">
        <v>711</v>
      </c>
      <c r="D727" s="2">
        <v>94016</v>
      </c>
      <c r="E727" s="8">
        <v>53.94</v>
      </c>
      <c r="F727" s="3">
        <v>42430</v>
      </c>
      <c r="G727" s="2">
        <f>1</f>
        <v>1</v>
      </c>
      <c r="H727" s="26">
        <f>IF(SUMPRODUCT(($A$2:$A727=A727)*($B$2:$B727=B727))&gt;1,0,1)</f>
        <v>0</v>
      </c>
      <c r="I727" s="2">
        <f>COUNTIFS(customer_data[[#All],[customer_name]],customer_data[[#This Row],[customer_name]],customer_data[[#All],[city]],customer_data[[#This Row],[city]])</f>
        <v>7</v>
      </c>
    </row>
    <row r="728" spans="1:9" x14ac:dyDescent="0.25">
      <c r="A728" s="2" t="s">
        <v>518</v>
      </c>
      <c r="B728" s="2" t="s">
        <v>519</v>
      </c>
      <c r="C728" s="2" t="s">
        <v>711</v>
      </c>
      <c r="D728" s="2">
        <v>94016</v>
      </c>
      <c r="E728" s="8">
        <v>53.94</v>
      </c>
      <c r="F728" s="3">
        <v>42461</v>
      </c>
      <c r="G728" s="2">
        <f>1</f>
        <v>1</v>
      </c>
      <c r="H728" s="26">
        <f>IF(SUMPRODUCT(($A$2:$A728=A728)*($B$2:$B728=B728))&gt;1,0,1)</f>
        <v>0</v>
      </c>
      <c r="I728" s="2">
        <f>COUNTIFS(customer_data[[#All],[customer_name]],customer_data[[#This Row],[customer_name]],customer_data[[#All],[city]],customer_data[[#This Row],[city]])</f>
        <v>7</v>
      </c>
    </row>
    <row r="729" spans="1:9" x14ac:dyDescent="0.25">
      <c r="A729" s="2" t="s">
        <v>518</v>
      </c>
      <c r="B729" s="2" t="s">
        <v>519</v>
      </c>
      <c r="C729" s="2" t="s">
        <v>711</v>
      </c>
      <c r="D729" s="2">
        <v>94016</v>
      </c>
      <c r="E729" s="8">
        <v>53.94</v>
      </c>
      <c r="F729" s="3">
        <v>42491</v>
      </c>
      <c r="G729" s="2">
        <f>1</f>
        <v>1</v>
      </c>
      <c r="H729" s="26">
        <f>IF(SUMPRODUCT(($A$2:$A729=A729)*($B$2:$B729=B729))&gt;1,0,1)</f>
        <v>0</v>
      </c>
      <c r="I729" s="2">
        <f>COUNTIFS(customer_data[[#All],[customer_name]],customer_data[[#This Row],[customer_name]],customer_data[[#All],[city]],customer_data[[#This Row],[city]])</f>
        <v>7</v>
      </c>
    </row>
    <row r="730" spans="1:9" x14ac:dyDescent="0.25">
      <c r="A730" s="2" t="s">
        <v>518</v>
      </c>
      <c r="B730" s="2" t="s">
        <v>519</v>
      </c>
      <c r="C730" s="2" t="s">
        <v>711</v>
      </c>
      <c r="D730" s="2">
        <v>94016</v>
      </c>
      <c r="E730" s="8">
        <v>53.94</v>
      </c>
      <c r="F730" s="3">
        <v>42522</v>
      </c>
      <c r="G730" s="2">
        <f>1</f>
        <v>1</v>
      </c>
      <c r="H730" s="26">
        <f>IF(SUMPRODUCT(($A$2:$A730=A730)*($B$2:$B730=B730))&gt;1,0,1)</f>
        <v>0</v>
      </c>
      <c r="I730" s="2">
        <f>COUNTIFS(customer_data[[#All],[customer_name]],customer_data[[#This Row],[customer_name]],customer_data[[#All],[city]],customer_data[[#This Row],[city]])</f>
        <v>7</v>
      </c>
    </row>
    <row r="731" spans="1:9" x14ac:dyDescent="0.25">
      <c r="A731" s="2" t="s">
        <v>518</v>
      </c>
      <c r="B731" s="2" t="s">
        <v>519</v>
      </c>
      <c r="C731" s="2" t="s">
        <v>711</v>
      </c>
      <c r="D731" s="2">
        <v>94016</v>
      </c>
      <c r="E731" s="8">
        <v>53.94</v>
      </c>
      <c r="F731" s="3">
        <v>42552</v>
      </c>
      <c r="G731" s="2">
        <f>1</f>
        <v>1</v>
      </c>
      <c r="H731" s="26">
        <f>IF(SUMPRODUCT(($A$2:$A731=A731)*($B$2:$B731=B731))&gt;1,0,1)</f>
        <v>0</v>
      </c>
      <c r="I731" s="2">
        <f>COUNTIFS(customer_data[[#All],[customer_name]],customer_data[[#This Row],[customer_name]],customer_data[[#All],[city]],customer_data[[#This Row],[city]])</f>
        <v>7</v>
      </c>
    </row>
    <row r="732" spans="1:9" x14ac:dyDescent="0.25">
      <c r="A732" s="2" t="s">
        <v>14</v>
      </c>
      <c r="B732" s="2" t="s">
        <v>15</v>
      </c>
      <c r="C732" s="2" t="s">
        <v>711</v>
      </c>
      <c r="D732" s="2">
        <v>94015</v>
      </c>
      <c r="E732" s="8">
        <v>38.229999999999997</v>
      </c>
      <c r="F732" s="3">
        <v>42370</v>
      </c>
      <c r="G732" s="2">
        <f>1</f>
        <v>1</v>
      </c>
      <c r="H732" s="26">
        <f>IF(SUMPRODUCT(($A$2:$A732=A732)*($B$2:$B732=B732))&gt;1,0,1)</f>
        <v>1</v>
      </c>
      <c r="I732" s="2">
        <f>COUNTIFS(customer_data[[#All],[customer_name]],customer_data[[#This Row],[customer_name]],customer_data[[#All],[city]],customer_data[[#This Row],[city]])</f>
        <v>3</v>
      </c>
    </row>
    <row r="733" spans="1:9" x14ac:dyDescent="0.25">
      <c r="A733" s="2" t="s">
        <v>14</v>
      </c>
      <c r="B733" s="2" t="s">
        <v>15</v>
      </c>
      <c r="C733" s="2" t="s">
        <v>711</v>
      </c>
      <c r="D733" s="2">
        <v>94015</v>
      </c>
      <c r="E733" s="8">
        <v>38.229999999999997</v>
      </c>
      <c r="F733" s="3">
        <v>42401</v>
      </c>
      <c r="G733" s="2">
        <f>1</f>
        <v>1</v>
      </c>
      <c r="H733" s="26">
        <f>IF(SUMPRODUCT(($A$2:$A733=A733)*($B$2:$B733=B733))&gt;1,0,1)</f>
        <v>0</v>
      </c>
      <c r="I733" s="2">
        <f>COUNTIFS(customer_data[[#All],[customer_name]],customer_data[[#This Row],[customer_name]],customer_data[[#All],[city]],customer_data[[#This Row],[city]])</f>
        <v>3</v>
      </c>
    </row>
    <row r="734" spans="1:9" x14ac:dyDescent="0.25">
      <c r="A734" s="2" t="s">
        <v>14</v>
      </c>
      <c r="B734" s="2" t="s">
        <v>15</v>
      </c>
      <c r="C734" s="2" t="s">
        <v>711</v>
      </c>
      <c r="D734" s="2">
        <v>94015</v>
      </c>
      <c r="E734" s="8">
        <v>38.229999999999997</v>
      </c>
      <c r="F734" s="3">
        <v>42430</v>
      </c>
      <c r="G734" s="2">
        <f>1</f>
        <v>1</v>
      </c>
      <c r="H734" s="26">
        <f>IF(SUMPRODUCT(($A$2:$A734=A734)*($B$2:$B734=B734))&gt;1,0,1)</f>
        <v>0</v>
      </c>
      <c r="I734" s="2">
        <f>COUNTIFS(customer_data[[#All],[customer_name]],customer_data[[#This Row],[customer_name]],customer_data[[#All],[city]],customer_data[[#This Row],[city]])</f>
        <v>3</v>
      </c>
    </row>
    <row r="735" spans="1:9" x14ac:dyDescent="0.25">
      <c r="A735" s="2" t="s">
        <v>392</v>
      </c>
      <c r="B735" s="2" t="s">
        <v>393</v>
      </c>
      <c r="C735" s="2" t="s">
        <v>711</v>
      </c>
      <c r="D735" s="2">
        <v>94016</v>
      </c>
      <c r="E735" s="8">
        <v>44.1</v>
      </c>
      <c r="F735" s="3">
        <v>42552</v>
      </c>
      <c r="G735" s="2">
        <f>1</f>
        <v>1</v>
      </c>
      <c r="H735" s="26">
        <f>IF(SUMPRODUCT(($A$2:$A735=A735)*($B$2:$B735=B735))&gt;1,0,1)</f>
        <v>1</v>
      </c>
      <c r="I735" s="2">
        <f>COUNTIFS(customer_data[[#All],[customer_name]],customer_data[[#This Row],[customer_name]],customer_data[[#All],[city]],customer_data[[#This Row],[city]])</f>
        <v>1</v>
      </c>
    </row>
    <row r="736" spans="1:9" x14ac:dyDescent="0.25">
      <c r="A736" s="2" t="s">
        <v>76</v>
      </c>
      <c r="B736" s="2" t="s">
        <v>77</v>
      </c>
      <c r="C736" s="2" t="s">
        <v>711</v>
      </c>
      <c r="D736" s="2">
        <v>94016</v>
      </c>
      <c r="E736" s="8">
        <v>33.979999999999997</v>
      </c>
      <c r="F736" s="3">
        <v>42430</v>
      </c>
      <c r="G736" s="2">
        <f>1</f>
        <v>1</v>
      </c>
      <c r="H736" s="26">
        <f>IF(SUMPRODUCT(($A$2:$A736=A736)*($B$2:$B736=B736))&gt;1,0,1)</f>
        <v>1</v>
      </c>
      <c r="I736" s="2">
        <f>COUNTIFS(customer_data[[#All],[customer_name]],customer_data[[#This Row],[customer_name]],customer_data[[#All],[city]],customer_data[[#This Row],[city]])</f>
        <v>5</v>
      </c>
    </row>
    <row r="737" spans="1:9" x14ac:dyDescent="0.25">
      <c r="A737" s="2" t="s">
        <v>76</v>
      </c>
      <c r="B737" s="2" t="s">
        <v>77</v>
      </c>
      <c r="C737" s="2" t="s">
        <v>711</v>
      </c>
      <c r="D737" s="2">
        <v>94016</v>
      </c>
      <c r="E737" s="8">
        <v>33.979999999999997</v>
      </c>
      <c r="F737" s="3">
        <v>42461</v>
      </c>
      <c r="G737" s="2">
        <f>1</f>
        <v>1</v>
      </c>
      <c r="H737" s="26">
        <f>IF(SUMPRODUCT(($A$2:$A737=A737)*($B$2:$B737=B737))&gt;1,0,1)</f>
        <v>0</v>
      </c>
      <c r="I737" s="2">
        <f>COUNTIFS(customer_data[[#All],[customer_name]],customer_data[[#This Row],[customer_name]],customer_data[[#All],[city]],customer_data[[#This Row],[city]])</f>
        <v>5</v>
      </c>
    </row>
    <row r="738" spans="1:9" x14ac:dyDescent="0.25">
      <c r="A738" s="2" t="s">
        <v>76</v>
      </c>
      <c r="B738" s="2" t="s">
        <v>77</v>
      </c>
      <c r="C738" s="2" t="s">
        <v>711</v>
      </c>
      <c r="D738" s="2">
        <v>94016</v>
      </c>
      <c r="E738" s="8">
        <v>33.979999999999997</v>
      </c>
      <c r="F738" s="3">
        <v>42491</v>
      </c>
      <c r="G738" s="2">
        <f>1</f>
        <v>1</v>
      </c>
      <c r="H738" s="26">
        <f>IF(SUMPRODUCT(($A$2:$A738=A738)*($B$2:$B738=B738))&gt;1,0,1)</f>
        <v>0</v>
      </c>
      <c r="I738" s="2">
        <f>COUNTIFS(customer_data[[#All],[customer_name]],customer_data[[#This Row],[customer_name]],customer_data[[#All],[city]],customer_data[[#This Row],[city]])</f>
        <v>5</v>
      </c>
    </row>
    <row r="739" spans="1:9" x14ac:dyDescent="0.25">
      <c r="A739" s="2" t="s">
        <v>76</v>
      </c>
      <c r="B739" s="2" t="s">
        <v>77</v>
      </c>
      <c r="C739" s="2" t="s">
        <v>711</v>
      </c>
      <c r="D739" s="2">
        <v>94016</v>
      </c>
      <c r="E739" s="8">
        <v>33.979999999999997</v>
      </c>
      <c r="F739" s="3">
        <v>42522</v>
      </c>
      <c r="G739" s="2">
        <f>1</f>
        <v>1</v>
      </c>
      <c r="H739" s="26">
        <f>IF(SUMPRODUCT(($A$2:$A739=A739)*($B$2:$B739=B739))&gt;1,0,1)</f>
        <v>0</v>
      </c>
      <c r="I739" s="2">
        <f>COUNTIFS(customer_data[[#All],[customer_name]],customer_data[[#This Row],[customer_name]],customer_data[[#All],[city]],customer_data[[#This Row],[city]])</f>
        <v>5</v>
      </c>
    </row>
    <row r="740" spans="1:9" x14ac:dyDescent="0.25">
      <c r="A740" s="2" t="s">
        <v>76</v>
      </c>
      <c r="B740" s="2" t="s">
        <v>77</v>
      </c>
      <c r="C740" s="2" t="s">
        <v>711</v>
      </c>
      <c r="D740" s="2">
        <v>94016</v>
      </c>
      <c r="E740" s="8">
        <v>33.979999999999997</v>
      </c>
      <c r="F740" s="3">
        <v>42552</v>
      </c>
      <c r="G740" s="2">
        <f>1</f>
        <v>1</v>
      </c>
      <c r="H740" s="26">
        <f>IF(SUMPRODUCT(($A$2:$A740=A740)*($B$2:$B740=B740))&gt;1,0,1)</f>
        <v>0</v>
      </c>
      <c r="I740" s="2">
        <f>COUNTIFS(customer_data[[#All],[customer_name]],customer_data[[#This Row],[customer_name]],customer_data[[#All],[city]],customer_data[[#This Row],[city]])</f>
        <v>5</v>
      </c>
    </row>
    <row r="741" spans="1:9" x14ac:dyDescent="0.25">
      <c r="A741" s="2" t="s">
        <v>4</v>
      </c>
      <c r="B741" s="2" t="s">
        <v>5</v>
      </c>
      <c r="C741" s="2" t="s">
        <v>711</v>
      </c>
      <c r="D741" s="2">
        <v>94016</v>
      </c>
      <c r="E741" s="8">
        <v>47.89</v>
      </c>
      <c r="F741" s="3">
        <v>42522</v>
      </c>
      <c r="G741" s="2">
        <f>1</f>
        <v>1</v>
      </c>
      <c r="H741" s="26">
        <f>IF(SUMPRODUCT(($A$2:$A741=A741)*($B$2:$B741=B741))&gt;1,0,1)</f>
        <v>1</v>
      </c>
      <c r="I741" s="2">
        <f>COUNTIFS(customer_data[[#All],[customer_name]],customer_data[[#This Row],[customer_name]],customer_data[[#All],[city]],customer_data[[#This Row],[city]])</f>
        <v>2</v>
      </c>
    </row>
    <row r="742" spans="1:9" x14ac:dyDescent="0.25">
      <c r="A742" s="2" t="s">
        <v>4</v>
      </c>
      <c r="B742" s="2" t="s">
        <v>5</v>
      </c>
      <c r="C742" s="2" t="s">
        <v>711</v>
      </c>
      <c r="D742" s="2">
        <v>94016</v>
      </c>
      <c r="E742" s="8">
        <v>47.89</v>
      </c>
      <c r="F742" s="3">
        <v>42552</v>
      </c>
      <c r="G742" s="2">
        <f>1</f>
        <v>1</v>
      </c>
      <c r="H742" s="26">
        <f>IF(SUMPRODUCT(($A$2:$A742=A742)*($B$2:$B742=B742))&gt;1,0,1)</f>
        <v>0</v>
      </c>
      <c r="I742" s="2">
        <f>COUNTIFS(customer_data[[#All],[customer_name]],customer_data[[#This Row],[customer_name]],customer_data[[#All],[city]],customer_data[[#This Row],[city]])</f>
        <v>2</v>
      </c>
    </row>
    <row r="743" spans="1:9" x14ac:dyDescent="0.25">
      <c r="A743" s="2" t="s">
        <v>658</v>
      </c>
      <c r="B743" s="2" t="s">
        <v>659</v>
      </c>
      <c r="C743" s="2" t="s">
        <v>711</v>
      </c>
      <c r="D743" s="2">
        <v>94015</v>
      </c>
      <c r="E743" s="8">
        <v>8.5</v>
      </c>
      <c r="F743" s="3">
        <v>42461</v>
      </c>
      <c r="G743" s="2">
        <f>1</f>
        <v>1</v>
      </c>
      <c r="H743" s="26">
        <f>IF(SUMPRODUCT(($A$2:$A743=A743)*($B$2:$B743=B743))&gt;1,0,1)</f>
        <v>1</v>
      </c>
      <c r="I743" s="2">
        <f>COUNTIFS(customer_data[[#All],[customer_name]],customer_data[[#This Row],[customer_name]],customer_data[[#All],[city]],customer_data[[#This Row],[city]])</f>
        <v>4</v>
      </c>
    </row>
    <row r="744" spans="1:9" x14ac:dyDescent="0.25">
      <c r="A744" s="2" t="s">
        <v>658</v>
      </c>
      <c r="B744" s="2" t="s">
        <v>659</v>
      </c>
      <c r="C744" s="2" t="s">
        <v>711</v>
      </c>
      <c r="D744" s="2">
        <v>94015</v>
      </c>
      <c r="E744" s="8">
        <v>8.5</v>
      </c>
      <c r="F744" s="3">
        <v>42491</v>
      </c>
      <c r="G744" s="2">
        <f>1</f>
        <v>1</v>
      </c>
      <c r="H744" s="26">
        <f>IF(SUMPRODUCT(($A$2:$A744=A744)*($B$2:$B744=B744))&gt;1,0,1)</f>
        <v>0</v>
      </c>
      <c r="I744" s="2">
        <f>COUNTIFS(customer_data[[#All],[customer_name]],customer_data[[#This Row],[customer_name]],customer_data[[#All],[city]],customer_data[[#This Row],[city]])</f>
        <v>4</v>
      </c>
    </row>
    <row r="745" spans="1:9" x14ac:dyDescent="0.25">
      <c r="A745" s="2" t="s">
        <v>658</v>
      </c>
      <c r="B745" s="2" t="s">
        <v>659</v>
      </c>
      <c r="C745" s="2" t="s">
        <v>711</v>
      </c>
      <c r="D745" s="2">
        <v>94015</v>
      </c>
      <c r="E745" s="8">
        <v>8.5</v>
      </c>
      <c r="F745" s="3">
        <v>42522</v>
      </c>
      <c r="G745" s="2">
        <f>1</f>
        <v>1</v>
      </c>
      <c r="H745" s="26">
        <f>IF(SUMPRODUCT(($A$2:$A745=A745)*($B$2:$B745=B745))&gt;1,0,1)</f>
        <v>0</v>
      </c>
      <c r="I745" s="2">
        <f>COUNTIFS(customer_data[[#All],[customer_name]],customer_data[[#This Row],[customer_name]],customer_data[[#All],[city]],customer_data[[#This Row],[city]])</f>
        <v>4</v>
      </c>
    </row>
    <row r="746" spans="1:9" x14ac:dyDescent="0.25">
      <c r="A746" s="2" t="s">
        <v>658</v>
      </c>
      <c r="B746" s="2" t="s">
        <v>659</v>
      </c>
      <c r="C746" s="2" t="s">
        <v>711</v>
      </c>
      <c r="D746" s="2">
        <v>94015</v>
      </c>
      <c r="E746" s="8">
        <v>8.5</v>
      </c>
      <c r="F746" s="3">
        <v>42552</v>
      </c>
      <c r="G746" s="2">
        <f>1</f>
        <v>1</v>
      </c>
      <c r="H746" s="26">
        <f>IF(SUMPRODUCT(($A$2:$A746=A746)*($B$2:$B746=B746))&gt;1,0,1)</f>
        <v>0</v>
      </c>
      <c r="I746" s="2">
        <f>COUNTIFS(customer_data[[#All],[customer_name]],customer_data[[#This Row],[customer_name]],customer_data[[#All],[city]],customer_data[[#This Row],[city]])</f>
        <v>4</v>
      </c>
    </row>
    <row r="747" spans="1:9" x14ac:dyDescent="0.25">
      <c r="A747" s="2" t="s">
        <v>246</v>
      </c>
      <c r="B747" s="2" t="s">
        <v>247</v>
      </c>
      <c r="C747" s="2" t="s">
        <v>711</v>
      </c>
      <c r="D747" s="2">
        <v>94016</v>
      </c>
      <c r="E747" s="8">
        <v>56.92</v>
      </c>
      <c r="F747" s="3">
        <v>42370</v>
      </c>
      <c r="G747" s="2">
        <f>1</f>
        <v>1</v>
      </c>
      <c r="H747" s="26">
        <f>IF(SUMPRODUCT(($A$2:$A747=A747)*($B$2:$B747=B747))&gt;1,0,1)</f>
        <v>1</v>
      </c>
      <c r="I747" s="2">
        <f>COUNTIFS(customer_data[[#All],[customer_name]],customer_data[[#This Row],[customer_name]],customer_data[[#All],[city]],customer_data[[#This Row],[city]])</f>
        <v>7</v>
      </c>
    </row>
    <row r="748" spans="1:9" x14ac:dyDescent="0.25">
      <c r="A748" s="2" t="s">
        <v>246</v>
      </c>
      <c r="B748" s="2" t="s">
        <v>247</v>
      </c>
      <c r="C748" s="2" t="s">
        <v>711</v>
      </c>
      <c r="D748" s="2">
        <v>94016</v>
      </c>
      <c r="E748" s="8">
        <v>56.92</v>
      </c>
      <c r="F748" s="3">
        <v>42401</v>
      </c>
      <c r="G748" s="2">
        <f>1</f>
        <v>1</v>
      </c>
      <c r="H748" s="26">
        <f>IF(SUMPRODUCT(($A$2:$A748=A748)*($B$2:$B748=B748))&gt;1,0,1)</f>
        <v>0</v>
      </c>
      <c r="I748" s="2">
        <f>COUNTIFS(customer_data[[#All],[customer_name]],customer_data[[#This Row],[customer_name]],customer_data[[#All],[city]],customer_data[[#This Row],[city]])</f>
        <v>7</v>
      </c>
    </row>
    <row r="749" spans="1:9" x14ac:dyDescent="0.25">
      <c r="A749" s="2" t="s">
        <v>246</v>
      </c>
      <c r="B749" s="2" t="s">
        <v>247</v>
      </c>
      <c r="C749" s="2" t="s">
        <v>711</v>
      </c>
      <c r="D749" s="2">
        <v>94016</v>
      </c>
      <c r="E749" s="8">
        <v>56.92</v>
      </c>
      <c r="F749" s="3">
        <v>42430</v>
      </c>
      <c r="G749" s="2">
        <f>1</f>
        <v>1</v>
      </c>
      <c r="H749" s="26">
        <f>IF(SUMPRODUCT(($A$2:$A749=A749)*($B$2:$B749=B749))&gt;1,0,1)</f>
        <v>0</v>
      </c>
      <c r="I749" s="2">
        <f>COUNTIFS(customer_data[[#All],[customer_name]],customer_data[[#This Row],[customer_name]],customer_data[[#All],[city]],customer_data[[#This Row],[city]])</f>
        <v>7</v>
      </c>
    </row>
    <row r="750" spans="1:9" x14ac:dyDescent="0.25">
      <c r="A750" s="2" t="s">
        <v>246</v>
      </c>
      <c r="B750" s="2" t="s">
        <v>247</v>
      </c>
      <c r="C750" s="2" t="s">
        <v>711</v>
      </c>
      <c r="D750" s="2">
        <v>94016</v>
      </c>
      <c r="E750" s="8">
        <v>56.92</v>
      </c>
      <c r="F750" s="3">
        <v>42461</v>
      </c>
      <c r="G750" s="2">
        <f>1</f>
        <v>1</v>
      </c>
      <c r="H750" s="26">
        <f>IF(SUMPRODUCT(($A$2:$A750=A750)*($B$2:$B750=B750))&gt;1,0,1)</f>
        <v>0</v>
      </c>
      <c r="I750" s="2">
        <f>COUNTIFS(customer_data[[#All],[customer_name]],customer_data[[#This Row],[customer_name]],customer_data[[#All],[city]],customer_data[[#This Row],[city]])</f>
        <v>7</v>
      </c>
    </row>
    <row r="751" spans="1:9" x14ac:dyDescent="0.25">
      <c r="A751" s="2" t="s">
        <v>246</v>
      </c>
      <c r="B751" s="2" t="s">
        <v>247</v>
      </c>
      <c r="C751" s="2" t="s">
        <v>711</v>
      </c>
      <c r="D751" s="2">
        <v>94016</v>
      </c>
      <c r="E751" s="8">
        <v>56.92</v>
      </c>
      <c r="F751" s="3">
        <v>42491</v>
      </c>
      <c r="G751" s="2">
        <f>1</f>
        <v>1</v>
      </c>
      <c r="H751" s="26">
        <f>IF(SUMPRODUCT(($A$2:$A751=A751)*($B$2:$B751=B751))&gt;1,0,1)</f>
        <v>0</v>
      </c>
      <c r="I751" s="2">
        <f>COUNTIFS(customer_data[[#All],[customer_name]],customer_data[[#This Row],[customer_name]],customer_data[[#All],[city]],customer_data[[#This Row],[city]])</f>
        <v>7</v>
      </c>
    </row>
    <row r="752" spans="1:9" x14ac:dyDescent="0.25">
      <c r="A752" s="2" t="s">
        <v>246</v>
      </c>
      <c r="B752" s="2" t="s">
        <v>247</v>
      </c>
      <c r="C752" s="2" t="s">
        <v>711</v>
      </c>
      <c r="D752" s="2">
        <v>94016</v>
      </c>
      <c r="E752" s="8">
        <v>56.92</v>
      </c>
      <c r="F752" s="3">
        <v>42522</v>
      </c>
      <c r="G752" s="2">
        <f>1</f>
        <v>1</v>
      </c>
      <c r="H752" s="26">
        <f>IF(SUMPRODUCT(($A$2:$A752=A752)*($B$2:$B752=B752))&gt;1,0,1)</f>
        <v>0</v>
      </c>
      <c r="I752" s="2">
        <f>COUNTIFS(customer_data[[#All],[customer_name]],customer_data[[#This Row],[customer_name]],customer_data[[#All],[city]],customer_data[[#This Row],[city]])</f>
        <v>7</v>
      </c>
    </row>
    <row r="753" spans="1:9" x14ac:dyDescent="0.25">
      <c r="A753" s="2" t="s">
        <v>246</v>
      </c>
      <c r="B753" s="2" t="s">
        <v>247</v>
      </c>
      <c r="C753" s="2" t="s">
        <v>711</v>
      </c>
      <c r="D753" s="2">
        <v>94016</v>
      </c>
      <c r="E753" s="8">
        <v>56.92</v>
      </c>
      <c r="F753" s="3">
        <v>42552</v>
      </c>
      <c r="G753" s="2">
        <f>1</f>
        <v>1</v>
      </c>
      <c r="H753" s="26">
        <f>IF(SUMPRODUCT(($A$2:$A753=A753)*($B$2:$B753=B753))&gt;1,0,1)</f>
        <v>0</v>
      </c>
      <c r="I753" s="2">
        <f>COUNTIFS(customer_data[[#All],[customer_name]],customer_data[[#This Row],[customer_name]],customer_data[[#All],[city]],customer_data[[#This Row],[city]])</f>
        <v>7</v>
      </c>
    </row>
    <row r="754" spans="1:9" x14ac:dyDescent="0.25">
      <c r="A754" s="2" t="s">
        <v>404</v>
      </c>
      <c r="B754" s="2" t="s">
        <v>405</v>
      </c>
      <c r="C754" s="2" t="s">
        <v>711</v>
      </c>
      <c r="D754" s="2">
        <v>94015</v>
      </c>
      <c r="E754" s="8">
        <v>45.32</v>
      </c>
      <c r="F754" s="3">
        <v>42461</v>
      </c>
      <c r="G754" s="2">
        <f>1</f>
        <v>1</v>
      </c>
      <c r="H754" s="26">
        <f>IF(SUMPRODUCT(($A$2:$A754=A754)*($B$2:$B754=B754))&gt;1,0,1)</f>
        <v>1</v>
      </c>
      <c r="I754" s="2">
        <f>COUNTIFS(customer_data[[#All],[customer_name]],customer_data[[#This Row],[customer_name]],customer_data[[#All],[city]],customer_data[[#This Row],[city]])</f>
        <v>4</v>
      </c>
    </row>
    <row r="755" spans="1:9" x14ac:dyDescent="0.25">
      <c r="A755" s="2" t="s">
        <v>404</v>
      </c>
      <c r="B755" s="2" t="s">
        <v>405</v>
      </c>
      <c r="C755" s="2" t="s">
        <v>711</v>
      </c>
      <c r="D755" s="2">
        <v>94015</v>
      </c>
      <c r="E755" s="8">
        <v>45.32</v>
      </c>
      <c r="F755" s="3">
        <v>42491</v>
      </c>
      <c r="G755" s="2">
        <f>1</f>
        <v>1</v>
      </c>
      <c r="H755" s="26">
        <f>IF(SUMPRODUCT(($A$2:$A755=A755)*($B$2:$B755=B755))&gt;1,0,1)</f>
        <v>0</v>
      </c>
      <c r="I755" s="2">
        <f>COUNTIFS(customer_data[[#All],[customer_name]],customer_data[[#This Row],[customer_name]],customer_data[[#All],[city]],customer_data[[#This Row],[city]])</f>
        <v>4</v>
      </c>
    </row>
    <row r="756" spans="1:9" x14ac:dyDescent="0.25">
      <c r="A756" s="2" t="s">
        <v>404</v>
      </c>
      <c r="B756" s="2" t="s">
        <v>405</v>
      </c>
      <c r="C756" s="2" t="s">
        <v>711</v>
      </c>
      <c r="D756" s="2">
        <v>94015</v>
      </c>
      <c r="E756" s="8">
        <v>45.32</v>
      </c>
      <c r="F756" s="3">
        <v>42522</v>
      </c>
      <c r="G756" s="2">
        <f>1</f>
        <v>1</v>
      </c>
      <c r="H756" s="26">
        <f>IF(SUMPRODUCT(($A$2:$A756=A756)*($B$2:$B756=B756))&gt;1,0,1)</f>
        <v>0</v>
      </c>
      <c r="I756" s="2">
        <f>COUNTIFS(customer_data[[#All],[customer_name]],customer_data[[#This Row],[customer_name]],customer_data[[#All],[city]],customer_data[[#This Row],[city]])</f>
        <v>4</v>
      </c>
    </row>
    <row r="757" spans="1:9" x14ac:dyDescent="0.25">
      <c r="A757" s="2" t="s">
        <v>404</v>
      </c>
      <c r="B757" s="2" t="s">
        <v>405</v>
      </c>
      <c r="C757" s="2" t="s">
        <v>711</v>
      </c>
      <c r="D757" s="2">
        <v>94015</v>
      </c>
      <c r="E757" s="8">
        <v>45.32</v>
      </c>
      <c r="F757" s="3">
        <v>42552</v>
      </c>
      <c r="G757" s="2">
        <f>1</f>
        <v>1</v>
      </c>
      <c r="H757" s="26">
        <f>IF(SUMPRODUCT(($A$2:$A757=A757)*($B$2:$B757=B757))&gt;1,0,1)</f>
        <v>0</v>
      </c>
      <c r="I757" s="2">
        <f>COUNTIFS(customer_data[[#All],[customer_name]],customer_data[[#This Row],[customer_name]],customer_data[[#All],[city]],customer_data[[#This Row],[city]])</f>
        <v>4</v>
      </c>
    </row>
    <row r="758" spans="1:9" x14ac:dyDescent="0.25">
      <c r="A758" s="2" t="s">
        <v>36</v>
      </c>
      <c r="B758" s="2" t="s">
        <v>37</v>
      </c>
      <c r="C758" s="2" t="s">
        <v>711</v>
      </c>
      <c r="D758" s="2">
        <v>94016</v>
      </c>
      <c r="E758" s="8">
        <v>28.32</v>
      </c>
      <c r="F758" s="3">
        <v>42491</v>
      </c>
      <c r="G758" s="2">
        <f>1</f>
        <v>1</v>
      </c>
      <c r="H758" s="26">
        <f>IF(SUMPRODUCT(($A$2:$A758=A758)*($B$2:$B758=B758))&gt;1,0,1)</f>
        <v>1</v>
      </c>
      <c r="I758" s="2">
        <f>COUNTIFS(customer_data[[#All],[customer_name]],customer_data[[#This Row],[customer_name]],customer_data[[#All],[city]],customer_data[[#This Row],[city]])</f>
        <v>3</v>
      </c>
    </row>
    <row r="759" spans="1:9" x14ac:dyDescent="0.25">
      <c r="A759" s="2" t="s">
        <v>36</v>
      </c>
      <c r="B759" s="2" t="s">
        <v>37</v>
      </c>
      <c r="C759" s="2" t="s">
        <v>711</v>
      </c>
      <c r="D759" s="2">
        <v>94016</v>
      </c>
      <c r="E759" s="8">
        <v>28.32</v>
      </c>
      <c r="F759" s="3">
        <v>42522</v>
      </c>
      <c r="G759" s="2">
        <f>1</f>
        <v>1</v>
      </c>
      <c r="H759" s="26">
        <f>IF(SUMPRODUCT(($A$2:$A759=A759)*($B$2:$B759=B759))&gt;1,0,1)</f>
        <v>0</v>
      </c>
      <c r="I759" s="2">
        <f>COUNTIFS(customer_data[[#All],[customer_name]],customer_data[[#This Row],[customer_name]],customer_data[[#All],[city]],customer_data[[#This Row],[city]])</f>
        <v>3</v>
      </c>
    </row>
    <row r="760" spans="1:9" x14ac:dyDescent="0.25">
      <c r="A760" s="2" t="s">
        <v>36</v>
      </c>
      <c r="B760" s="2" t="s">
        <v>37</v>
      </c>
      <c r="C760" s="2" t="s">
        <v>711</v>
      </c>
      <c r="D760" s="2">
        <v>94016</v>
      </c>
      <c r="E760" s="8">
        <v>28.32</v>
      </c>
      <c r="F760" s="3">
        <v>42552</v>
      </c>
      <c r="G760" s="2">
        <f>1</f>
        <v>1</v>
      </c>
      <c r="H760" s="26">
        <f>IF(SUMPRODUCT(($A$2:$A760=A760)*($B$2:$B760=B760))&gt;1,0,1)</f>
        <v>0</v>
      </c>
      <c r="I760" s="2">
        <f>COUNTIFS(customer_data[[#All],[customer_name]],customer_data[[#This Row],[customer_name]],customer_data[[#All],[city]],customer_data[[#This Row],[city]])</f>
        <v>3</v>
      </c>
    </row>
    <row r="761" spans="1:9" x14ac:dyDescent="0.25">
      <c r="A761" s="2" t="s">
        <v>526</v>
      </c>
      <c r="B761" s="2" t="s">
        <v>527</v>
      </c>
      <c r="C761" s="2" t="s">
        <v>711</v>
      </c>
      <c r="D761" s="2">
        <v>94016</v>
      </c>
      <c r="E761" s="8">
        <v>55.22</v>
      </c>
      <c r="F761" s="3">
        <v>42491</v>
      </c>
      <c r="G761" s="2">
        <f>1</f>
        <v>1</v>
      </c>
      <c r="H761" s="26">
        <f>IF(SUMPRODUCT(($A$2:$A761=A761)*($B$2:$B761=B761))&gt;1,0,1)</f>
        <v>1</v>
      </c>
      <c r="I761" s="2">
        <f>COUNTIFS(customer_data[[#All],[customer_name]],customer_data[[#This Row],[customer_name]],customer_data[[#All],[city]],customer_data[[#This Row],[city]])</f>
        <v>3</v>
      </c>
    </row>
    <row r="762" spans="1:9" x14ac:dyDescent="0.25">
      <c r="A762" s="2" t="s">
        <v>526</v>
      </c>
      <c r="B762" s="2" t="s">
        <v>527</v>
      </c>
      <c r="C762" s="2" t="s">
        <v>711</v>
      </c>
      <c r="D762" s="2">
        <v>94016</v>
      </c>
      <c r="E762" s="8">
        <v>55.22</v>
      </c>
      <c r="F762" s="3">
        <v>42522</v>
      </c>
      <c r="G762" s="2">
        <f>1</f>
        <v>1</v>
      </c>
      <c r="H762" s="26">
        <f>IF(SUMPRODUCT(($A$2:$A762=A762)*($B$2:$B762=B762))&gt;1,0,1)</f>
        <v>0</v>
      </c>
      <c r="I762" s="2">
        <f>COUNTIFS(customer_data[[#All],[customer_name]],customer_data[[#This Row],[customer_name]],customer_data[[#All],[city]],customer_data[[#This Row],[city]])</f>
        <v>3</v>
      </c>
    </row>
    <row r="763" spans="1:9" x14ac:dyDescent="0.25">
      <c r="A763" s="2" t="s">
        <v>526</v>
      </c>
      <c r="B763" s="2" t="s">
        <v>527</v>
      </c>
      <c r="C763" s="2" t="s">
        <v>711</v>
      </c>
      <c r="D763" s="2">
        <v>94016</v>
      </c>
      <c r="E763" s="8">
        <v>55.22</v>
      </c>
      <c r="F763" s="3">
        <v>42552</v>
      </c>
      <c r="G763" s="2">
        <f>1</f>
        <v>1</v>
      </c>
      <c r="H763" s="26">
        <f>IF(SUMPRODUCT(($A$2:$A763=A763)*($B$2:$B763=B763))&gt;1,0,1)</f>
        <v>0</v>
      </c>
      <c r="I763" s="2">
        <f>COUNTIFS(customer_data[[#All],[customer_name]],customer_data[[#This Row],[customer_name]],customer_data[[#All],[city]],customer_data[[#This Row],[city]])</f>
        <v>3</v>
      </c>
    </row>
    <row r="764" spans="1:9" x14ac:dyDescent="0.25">
      <c r="A764" s="2" t="s">
        <v>96</v>
      </c>
      <c r="B764" s="2" t="s">
        <v>97</v>
      </c>
      <c r="C764" s="2" t="s">
        <v>711</v>
      </c>
      <c r="D764" s="2">
        <v>94016</v>
      </c>
      <c r="E764" s="8">
        <v>38.229999999999997</v>
      </c>
      <c r="F764" s="3">
        <v>42461</v>
      </c>
      <c r="G764" s="2">
        <f>1</f>
        <v>1</v>
      </c>
      <c r="H764" s="26">
        <f>IF(SUMPRODUCT(($A$2:$A764=A764)*($B$2:$B764=B764))&gt;1,0,1)</f>
        <v>1</v>
      </c>
      <c r="I764" s="2">
        <f>COUNTIFS(customer_data[[#All],[customer_name]],customer_data[[#This Row],[customer_name]],customer_data[[#All],[city]],customer_data[[#This Row],[city]])</f>
        <v>4</v>
      </c>
    </row>
    <row r="765" spans="1:9" x14ac:dyDescent="0.25">
      <c r="A765" s="2" t="s">
        <v>96</v>
      </c>
      <c r="B765" s="2" t="s">
        <v>97</v>
      </c>
      <c r="C765" s="2" t="s">
        <v>711</v>
      </c>
      <c r="D765" s="2">
        <v>94016</v>
      </c>
      <c r="E765" s="8">
        <v>38.229999999999997</v>
      </c>
      <c r="F765" s="3">
        <v>42491</v>
      </c>
      <c r="G765" s="2">
        <f>1</f>
        <v>1</v>
      </c>
      <c r="H765" s="26">
        <f>IF(SUMPRODUCT(($A$2:$A765=A765)*($B$2:$B765=B765))&gt;1,0,1)</f>
        <v>0</v>
      </c>
      <c r="I765" s="2">
        <f>COUNTIFS(customer_data[[#All],[customer_name]],customer_data[[#This Row],[customer_name]],customer_data[[#All],[city]],customer_data[[#This Row],[city]])</f>
        <v>4</v>
      </c>
    </row>
    <row r="766" spans="1:9" x14ac:dyDescent="0.25">
      <c r="A766" s="2" t="s">
        <v>96</v>
      </c>
      <c r="B766" s="2" t="s">
        <v>97</v>
      </c>
      <c r="C766" s="2" t="s">
        <v>711</v>
      </c>
      <c r="D766" s="2">
        <v>94016</v>
      </c>
      <c r="E766" s="8">
        <v>38.229999999999997</v>
      </c>
      <c r="F766" s="3">
        <v>42522</v>
      </c>
      <c r="G766" s="2">
        <f>1</f>
        <v>1</v>
      </c>
      <c r="H766" s="26">
        <f>IF(SUMPRODUCT(($A$2:$A766=A766)*($B$2:$B766=B766))&gt;1,0,1)</f>
        <v>0</v>
      </c>
      <c r="I766" s="2">
        <f>COUNTIFS(customer_data[[#All],[customer_name]],customer_data[[#This Row],[customer_name]],customer_data[[#All],[city]],customer_data[[#This Row],[city]])</f>
        <v>4</v>
      </c>
    </row>
    <row r="767" spans="1:9" x14ac:dyDescent="0.25">
      <c r="A767" s="2" t="s">
        <v>96</v>
      </c>
      <c r="B767" s="2" t="s">
        <v>97</v>
      </c>
      <c r="C767" s="2" t="s">
        <v>711</v>
      </c>
      <c r="D767" s="2">
        <v>94016</v>
      </c>
      <c r="E767" s="8">
        <v>38.229999999999997</v>
      </c>
      <c r="F767" s="3">
        <v>42552</v>
      </c>
      <c r="G767" s="2">
        <f>1</f>
        <v>1</v>
      </c>
      <c r="H767" s="26">
        <f>IF(SUMPRODUCT(($A$2:$A767=A767)*($B$2:$B767=B767))&gt;1,0,1)</f>
        <v>0</v>
      </c>
      <c r="I767" s="2">
        <f>COUNTIFS(customer_data[[#All],[customer_name]],customer_data[[#This Row],[customer_name]],customer_data[[#All],[city]],customer_data[[#This Row],[city]])</f>
        <v>4</v>
      </c>
    </row>
    <row r="768" spans="1:9" x14ac:dyDescent="0.25">
      <c r="A768" s="2" t="s">
        <v>20</v>
      </c>
      <c r="B768" s="2" t="s">
        <v>21</v>
      </c>
      <c r="C768" s="2" t="s">
        <v>711</v>
      </c>
      <c r="D768" s="2">
        <v>94015</v>
      </c>
      <c r="E768" s="8">
        <v>33.979999999999997</v>
      </c>
      <c r="F768" s="3">
        <v>42522</v>
      </c>
      <c r="G768" s="2">
        <f>1</f>
        <v>1</v>
      </c>
      <c r="H768" s="26">
        <f>IF(SUMPRODUCT(($A$2:$A768=A768)*($B$2:$B768=B768))&gt;1,0,1)</f>
        <v>1</v>
      </c>
      <c r="I768" s="2">
        <f>COUNTIFS(customer_data[[#All],[customer_name]],customer_data[[#This Row],[customer_name]],customer_data[[#All],[city]],customer_data[[#This Row],[city]])</f>
        <v>2</v>
      </c>
    </row>
    <row r="769" spans="1:9" x14ac:dyDescent="0.25">
      <c r="A769" s="2" t="s">
        <v>20</v>
      </c>
      <c r="B769" s="2" t="s">
        <v>21</v>
      </c>
      <c r="C769" s="2" t="s">
        <v>711</v>
      </c>
      <c r="D769" s="2">
        <v>94015</v>
      </c>
      <c r="E769" s="8">
        <v>33.979999999999997</v>
      </c>
      <c r="F769" s="3">
        <v>42552</v>
      </c>
      <c r="G769" s="2">
        <f>1</f>
        <v>1</v>
      </c>
      <c r="H769" s="26">
        <f>IF(SUMPRODUCT(($A$2:$A769=A769)*($B$2:$B769=B769))&gt;1,0,1)</f>
        <v>0</v>
      </c>
      <c r="I769" s="2">
        <f>COUNTIFS(customer_data[[#All],[customer_name]],customer_data[[#This Row],[customer_name]],customer_data[[#All],[city]],customer_data[[#This Row],[city]])</f>
        <v>2</v>
      </c>
    </row>
    <row r="770" spans="1:9" x14ac:dyDescent="0.25">
      <c r="A770" s="2" t="s">
        <v>374</v>
      </c>
      <c r="B770" s="2" t="s">
        <v>375</v>
      </c>
      <c r="C770" s="2" t="s">
        <v>711</v>
      </c>
      <c r="D770" s="2">
        <v>94016</v>
      </c>
      <c r="E770" s="8">
        <v>42.5</v>
      </c>
      <c r="F770" s="3">
        <v>42461</v>
      </c>
      <c r="G770" s="2">
        <f>1</f>
        <v>1</v>
      </c>
      <c r="H770" s="26">
        <f>IF(SUMPRODUCT(($A$2:$A770=A770)*($B$2:$B770=B770))&gt;1,0,1)</f>
        <v>1</v>
      </c>
      <c r="I770" s="2">
        <f>COUNTIFS(customer_data[[#All],[customer_name]],customer_data[[#This Row],[customer_name]],customer_data[[#All],[city]],customer_data[[#This Row],[city]])</f>
        <v>4</v>
      </c>
    </row>
    <row r="771" spans="1:9" x14ac:dyDescent="0.25">
      <c r="A771" s="2" t="s">
        <v>374</v>
      </c>
      <c r="B771" s="2" t="s">
        <v>375</v>
      </c>
      <c r="C771" s="2" t="s">
        <v>711</v>
      </c>
      <c r="D771" s="2">
        <v>94016</v>
      </c>
      <c r="E771" s="8">
        <v>42.5</v>
      </c>
      <c r="F771" s="3">
        <v>42491</v>
      </c>
      <c r="G771" s="2">
        <f>1</f>
        <v>1</v>
      </c>
      <c r="H771" s="26">
        <f>IF(SUMPRODUCT(($A$2:$A771=A771)*($B$2:$B771=B771))&gt;1,0,1)</f>
        <v>0</v>
      </c>
      <c r="I771" s="2">
        <f>COUNTIFS(customer_data[[#All],[customer_name]],customer_data[[#This Row],[customer_name]],customer_data[[#All],[city]],customer_data[[#This Row],[city]])</f>
        <v>4</v>
      </c>
    </row>
    <row r="772" spans="1:9" x14ac:dyDescent="0.25">
      <c r="A772" s="2" t="s">
        <v>374</v>
      </c>
      <c r="B772" s="2" t="s">
        <v>375</v>
      </c>
      <c r="C772" s="2" t="s">
        <v>711</v>
      </c>
      <c r="D772" s="2">
        <v>94016</v>
      </c>
      <c r="E772" s="8">
        <v>42.5</v>
      </c>
      <c r="F772" s="3">
        <v>42522</v>
      </c>
      <c r="G772" s="2">
        <f>1</f>
        <v>1</v>
      </c>
      <c r="H772" s="26">
        <f>IF(SUMPRODUCT(($A$2:$A772=A772)*($B$2:$B772=B772))&gt;1,0,1)</f>
        <v>0</v>
      </c>
      <c r="I772" s="2">
        <f>COUNTIFS(customer_data[[#All],[customer_name]],customer_data[[#This Row],[customer_name]],customer_data[[#All],[city]],customer_data[[#This Row],[city]])</f>
        <v>4</v>
      </c>
    </row>
    <row r="773" spans="1:9" x14ac:dyDescent="0.25">
      <c r="A773" s="2" t="s">
        <v>374</v>
      </c>
      <c r="B773" s="2" t="s">
        <v>375</v>
      </c>
      <c r="C773" s="2" t="s">
        <v>711</v>
      </c>
      <c r="D773" s="2">
        <v>94016</v>
      </c>
      <c r="E773" s="8">
        <v>42.5</v>
      </c>
      <c r="F773" s="3">
        <v>42552</v>
      </c>
      <c r="G773" s="2">
        <f>1</f>
        <v>1</v>
      </c>
      <c r="H773" s="26">
        <f>IF(SUMPRODUCT(($A$2:$A773=A773)*($B$2:$B773=B773))&gt;1,0,1)</f>
        <v>0</v>
      </c>
      <c r="I773" s="2">
        <f>COUNTIFS(customer_data[[#All],[customer_name]],customer_data[[#This Row],[customer_name]],customer_data[[#All],[city]],customer_data[[#This Row],[city]])</f>
        <v>4</v>
      </c>
    </row>
    <row r="774" spans="1:9" x14ac:dyDescent="0.25">
      <c r="A774" s="2" t="s">
        <v>474</v>
      </c>
      <c r="B774" s="2" t="s">
        <v>475</v>
      </c>
      <c r="C774" s="2" t="s">
        <v>711</v>
      </c>
      <c r="D774" s="2">
        <v>94016</v>
      </c>
      <c r="E774" s="8">
        <v>50.95</v>
      </c>
      <c r="F774" s="3">
        <v>42491</v>
      </c>
      <c r="G774" s="2">
        <f>1</f>
        <v>1</v>
      </c>
      <c r="H774" s="26">
        <f>IF(SUMPRODUCT(($A$2:$A774=A774)*($B$2:$B774=B774))&gt;1,0,1)</f>
        <v>1</v>
      </c>
      <c r="I774" s="2">
        <f>COUNTIFS(customer_data[[#All],[customer_name]],customer_data[[#This Row],[customer_name]],customer_data[[#All],[city]],customer_data[[#This Row],[city]])</f>
        <v>3</v>
      </c>
    </row>
    <row r="775" spans="1:9" x14ac:dyDescent="0.25">
      <c r="A775" s="2" t="s">
        <v>474</v>
      </c>
      <c r="B775" s="2" t="s">
        <v>475</v>
      </c>
      <c r="C775" s="2" t="s">
        <v>711</v>
      </c>
      <c r="D775" s="2">
        <v>94016</v>
      </c>
      <c r="E775" s="8">
        <v>50.95</v>
      </c>
      <c r="F775" s="3">
        <v>42522</v>
      </c>
      <c r="G775" s="2">
        <f>1</f>
        <v>1</v>
      </c>
      <c r="H775" s="26">
        <f>IF(SUMPRODUCT(($A$2:$A775=A775)*($B$2:$B775=B775))&gt;1,0,1)</f>
        <v>0</v>
      </c>
      <c r="I775" s="2">
        <f>COUNTIFS(customer_data[[#All],[customer_name]],customer_data[[#This Row],[customer_name]],customer_data[[#All],[city]],customer_data[[#This Row],[city]])</f>
        <v>3</v>
      </c>
    </row>
    <row r="776" spans="1:9" x14ac:dyDescent="0.25">
      <c r="A776" s="2" t="s">
        <v>474</v>
      </c>
      <c r="B776" s="2" t="s">
        <v>475</v>
      </c>
      <c r="C776" s="2" t="s">
        <v>711</v>
      </c>
      <c r="D776" s="2">
        <v>94016</v>
      </c>
      <c r="E776" s="8">
        <v>50.95</v>
      </c>
      <c r="F776" s="3">
        <v>42552</v>
      </c>
      <c r="G776" s="2">
        <f>1</f>
        <v>1</v>
      </c>
      <c r="H776" s="26">
        <f>IF(SUMPRODUCT(($A$2:$A776=A776)*($B$2:$B776=B776))&gt;1,0,1)</f>
        <v>0</v>
      </c>
      <c r="I776" s="2">
        <f>COUNTIFS(customer_data[[#All],[customer_name]],customer_data[[#This Row],[customer_name]],customer_data[[#All],[city]],customer_data[[#This Row],[city]])</f>
        <v>3</v>
      </c>
    </row>
    <row r="777" spans="1:9" x14ac:dyDescent="0.25">
      <c r="A777" s="2" t="s">
        <v>100</v>
      </c>
      <c r="B777" s="2" t="s">
        <v>101</v>
      </c>
      <c r="C777" s="2" t="s">
        <v>711</v>
      </c>
      <c r="D777" s="2">
        <v>94015</v>
      </c>
      <c r="E777" s="8">
        <v>47.57</v>
      </c>
      <c r="F777" s="3">
        <v>42522</v>
      </c>
      <c r="G777" s="2">
        <f>1</f>
        <v>1</v>
      </c>
      <c r="H777" s="26">
        <f>IF(SUMPRODUCT(($A$2:$A777=A777)*($B$2:$B777=B777))&gt;1,0,1)</f>
        <v>1</v>
      </c>
      <c r="I777" s="2">
        <f>COUNTIFS(customer_data[[#All],[customer_name]],customer_data[[#This Row],[customer_name]],customer_data[[#All],[city]],customer_data[[#This Row],[city]])</f>
        <v>2</v>
      </c>
    </row>
    <row r="778" spans="1:9" x14ac:dyDescent="0.25">
      <c r="A778" s="2" t="s">
        <v>100</v>
      </c>
      <c r="B778" s="2" t="s">
        <v>101</v>
      </c>
      <c r="C778" s="2" t="s">
        <v>711</v>
      </c>
      <c r="D778" s="2">
        <v>94015</v>
      </c>
      <c r="E778" s="8">
        <v>47.57</v>
      </c>
      <c r="F778" s="3">
        <v>42552</v>
      </c>
      <c r="G778" s="2">
        <f>1</f>
        <v>1</v>
      </c>
      <c r="H778" s="26">
        <f>IF(SUMPRODUCT(($A$2:$A778=A778)*($B$2:$B778=B778))&gt;1,0,1)</f>
        <v>0</v>
      </c>
      <c r="I778" s="2">
        <f>COUNTIFS(customer_data[[#All],[customer_name]],customer_data[[#This Row],[customer_name]],customer_data[[#All],[city]],customer_data[[#This Row],[city]])</f>
        <v>2</v>
      </c>
    </row>
    <row r="779" spans="1:9" x14ac:dyDescent="0.25">
      <c r="A779" s="2" t="s">
        <v>472</v>
      </c>
      <c r="B779" s="2" t="s">
        <v>473</v>
      </c>
      <c r="C779" s="2" t="s">
        <v>711</v>
      </c>
      <c r="D779" s="2">
        <v>94016</v>
      </c>
      <c r="E779" s="8">
        <v>50.92</v>
      </c>
      <c r="F779" s="3">
        <v>42491</v>
      </c>
      <c r="G779" s="2">
        <f>1</f>
        <v>1</v>
      </c>
      <c r="H779" s="26">
        <f>IF(SUMPRODUCT(($A$2:$A779=A779)*($B$2:$B779=B779))&gt;1,0,1)</f>
        <v>1</v>
      </c>
      <c r="I779" s="2">
        <f>COUNTIFS(customer_data[[#All],[customer_name]],customer_data[[#This Row],[customer_name]],customer_data[[#All],[city]],customer_data[[#This Row],[city]])</f>
        <v>3</v>
      </c>
    </row>
    <row r="780" spans="1:9" x14ac:dyDescent="0.25">
      <c r="A780" s="2" t="s">
        <v>472</v>
      </c>
      <c r="B780" s="2" t="s">
        <v>473</v>
      </c>
      <c r="C780" s="2" t="s">
        <v>711</v>
      </c>
      <c r="D780" s="2">
        <v>94016</v>
      </c>
      <c r="E780" s="8">
        <v>50.92</v>
      </c>
      <c r="F780" s="3">
        <v>42522</v>
      </c>
      <c r="G780" s="2">
        <f>1</f>
        <v>1</v>
      </c>
      <c r="H780" s="26">
        <f>IF(SUMPRODUCT(($A$2:$A780=A780)*($B$2:$B780=B780))&gt;1,0,1)</f>
        <v>0</v>
      </c>
      <c r="I780" s="2">
        <f>COUNTIFS(customer_data[[#All],[customer_name]],customer_data[[#This Row],[customer_name]],customer_data[[#All],[city]],customer_data[[#This Row],[city]])</f>
        <v>3</v>
      </c>
    </row>
    <row r="781" spans="1:9" x14ac:dyDescent="0.25">
      <c r="A781" s="2" t="s">
        <v>472</v>
      </c>
      <c r="B781" s="2" t="s">
        <v>473</v>
      </c>
      <c r="C781" s="2" t="s">
        <v>711</v>
      </c>
      <c r="D781" s="2">
        <v>94016</v>
      </c>
      <c r="E781" s="8">
        <v>50.92</v>
      </c>
      <c r="F781" s="3">
        <v>42552</v>
      </c>
      <c r="G781" s="2">
        <f>1</f>
        <v>1</v>
      </c>
      <c r="H781" s="26">
        <f>IF(SUMPRODUCT(($A$2:$A781=A781)*($B$2:$B781=B781))&gt;1,0,1)</f>
        <v>0</v>
      </c>
      <c r="I781" s="2">
        <f>COUNTIFS(customer_data[[#All],[customer_name]],customer_data[[#This Row],[customer_name]],customer_data[[#All],[city]],customer_data[[#This Row],[city]])</f>
        <v>3</v>
      </c>
    </row>
    <row r="782" spans="1:9" x14ac:dyDescent="0.25">
      <c r="A782" s="2" t="s">
        <v>92</v>
      </c>
      <c r="B782" s="2" t="s">
        <v>93</v>
      </c>
      <c r="C782" s="2" t="s">
        <v>711</v>
      </c>
      <c r="D782" s="2">
        <v>94016</v>
      </c>
      <c r="E782" s="8">
        <v>33.979999999999997</v>
      </c>
      <c r="F782" s="3">
        <v>42370</v>
      </c>
      <c r="G782" s="2">
        <f>1</f>
        <v>1</v>
      </c>
      <c r="H782" s="26">
        <f>IF(SUMPRODUCT(($A$2:$A782=A782)*($B$2:$B782=B782))&gt;1,0,1)</f>
        <v>1</v>
      </c>
      <c r="I782" s="2">
        <f>COUNTIFS(customer_data[[#All],[customer_name]],customer_data[[#This Row],[customer_name]],customer_data[[#All],[city]],customer_data[[#This Row],[city]])</f>
        <v>7</v>
      </c>
    </row>
    <row r="783" spans="1:9" x14ac:dyDescent="0.25">
      <c r="A783" s="2" t="s">
        <v>92</v>
      </c>
      <c r="B783" s="2" t="s">
        <v>93</v>
      </c>
      <c r="C783" s="2" t="s">
        <v>711</v>
      </c>
      <c r="D783" s="2">
        <v>94016</v>
      </c>
      <c r="E783" s="8">
        <v>33.979999999999997</v>
      </c>
      <c r="F783" s="3">
        <v>42401</v>
      </c>
      <c r="G783" s="2">
        <f>1</f>
        <v>1</v>
      </c>
      <c r="H783" s="26">
        <f>IF(SUMPRODUCT(($A$2:$A783=A783)*($B$2:$B783=B783))&gt;1,0,1)</f>
        <v>0</v>
      </c>
      <c r="I783" s="2">
        <f>COUNTIFS(customer_data[[#All],[customer_name]],customer_data[[#This Row],[customer_name]],customer_data[[#All],[city]],customer_data[[#This Row],[city]])</f>
        <v>7</v>
      </c>
    </row>
    <row r="784" spans="1:9" x14ac:dyDescent="0.25">
      <c r="A784" s="2" t="s">
        <v>92</v>
      </c>
      <c r="B784" s="2" t="s">
        <v>93</v>
      </c>
      <c r="C784" s="2" t="s">
        <v>711</v>
      </c>
      <c r="D784" s="2">
        <v>94016</v>
      </c>
      <c r="E784" s="8">
        <v>33.979999999999997</v>
      </c>
      <c r="F784" s="3">
        <v>42430</v>
      </c>
      <c r="G784" s="2">
        <f>1</f>
        <v>1</v>
      </c>
      <c r="H784" s="26">
        <f>IF(SUMPRODUCT(($A$2:$A784=A784)*($B$2:$B784=B784))&gt;1,0,1)</f>
        <v>0</v>
      </c>
      <c r="I784" s="2">
        <f>COUNTIFS(customer_data[[#All],[customer_name]],customer_data[[#This Row],[customer_name]],customer_data[[#All],[city]],customer_data[[#This Row],[city]])</f>
        <v>7</v>
      </c>
    </row>
    <row r="785" spans="1:9" x14ac:dyDescent="0.25">
      <c r="A785" s="2" t="s">
        <v>92</v>
      </c>
      <c r="B785" s="2" t="s">
        <v>93</v>
      </c>
      <c r="C785" s="2" t="s">
        <v>711</v>
      </c>
      <c r="D785" s="2">
        <v>94016</v>
      </c>
      <c r="E785" s="8">
        <v>33.979999999999997</v>
      </c>
      <c r="F785" s="3">
        <v>42461</v>
      </c>
      <c r="G785" s="2">
        <f>1</f>
        <v>1</v>
      </c>
      <c r="H785" s="26">
        <f>IF(SUMPRODUCT(($A$2:$A785=A785)*($B$2:$B785=B785))&gt;1,0,1)</f>
        <v>0</v>
      </c>
      <c r="I785" s="2">
        <f>COUNTIFS(customer_data[[#All],[customer_name]],customer_data[[#This Row],[customer_name]],customer_data[[#All],[city]],customer_data[[#This Row],[city]])</f>
        <v>7</v>
      </c>
    </row>
    <row r="786" spans="1:9" x14ac:dyDescent="0.25">
      <c r="A786" s="2" t="s">
        <v>92</v>
      </c>
      <c r="B786" s="2" t="s">
        <v>93</v>
      </c>
      <c r="C786" s="2" t="s">
        <v>711</v>
      </c>
      <c r="D786" s="2">
        <v>94016</v>
      </c>
      <c r="E786" s="8">
        <v>33.979999999999997</v>
      </c>
      <c r="F786" s="3">
        <v>42491</v>
      </c>
      <c r="G786" s="2">
        <f>1</f>
        <v>1</v>
      </c>
      <c r="H786" s="26">
        <f>IF(SUMPRODUCT(($A$2:$A786=A786)*($B$2:$B786=B786))&gt;1,0,1)</f>
        <v>0</v>
      </c>
      <c r="I786" s="2">
        <f>COUNTIFS(customer_data[[#All],[customer_name]],customer_data[[#This Row],[customer_name]],customer_data[[#All],[city]],customer_data[[#This Row],[city]])</f>
        <v>7</v>
      </c>
    </row>
    <row r="787" spans="1:9" x14ac:dyDescent="0.25">
      <c r="A787" s="2" t="s">
        <v>92</v>
      </c>
      <c r="B787" s="2" t="s">
        <v>93</v>
      </c>
      <c r="C787" s="2" t="s">
        <v>711</v>
      </c>
      <c r="D787" s="2">
        <v>94016</v>
      </c>
      <c r="E787" s="8">
        <v>33.979999999999997</v>
      </c>
      <c r="F787" s="3">
        <v>42522</v>
      </c>
      <c r="G787" s="2">
        <f>1</f>
        <v>1</v>
      </c>
      <c r="H787" s="26">
        <f>IF(SUMPRODUCT(($A$2:$A787=A787)*($B$2:$B787=B787))&gt;1,0,1)</f>
        <v>0</v>
      </c>
      <c r="I787" s="2">
        <f>COUNTIFS(customer_data[[#All],[customer_name]],customer_data[[#This Row],[customer_name]],customer_data[[#All],[city]],customer_data[[#This Row],[city]])</f>
        <v>7</v>
      </c>
    </row>
    <row r="788" spans="1:9" x14ac:dyDescent="0.25">
      <c r="A788" s="2" t="s">
        <v>92</v>
      </c>
      <c r="B788" s="2" t="s">
        <v>93</v>
      </c>
      <c r="C788" s="2" t="s">
        <v>711</v>
      </c>
      <c r="D788" s="2">
        <v>94016</v>
      </c>
      <c r="E788" s="8">
        <v>33.979999999999997</v>
      </c>
      <c r="F788" s="3">
        <v>42552</v>
      </c>
      <c r="G788" s="2">
        <f>1</f>
        <v>1</v>
      </c>
      <c r="H788" s="26">
        <f>IF(SUMPRODUCT(($A$2:$A788=A788)*($B$2:$B788=B788))&gt;1,0,1)</f>
        <v>0</v>
      </c>
      <c r="I788" s="2">
        <f>COUNTIFS(customer_data[[#All],[customer_name]],customer_data[[#This Row],[customer_name]],customer_data[[#All],[city]],customer_data[[#This Row],[city]])</f>
        <v>7</v>
      </c>
    </row>
    <row r="789" spans="1:9" x14ac:dyDescent="0.25">
      <c r="A789" s="2" t="s">
        <v>146</v>
      </c>
      <c r="B789" s="2" t="s">
        <v>147</v>
      </c>
      <c r="C789" s="2" t="s">
        <v>711</v>
      </c>
      <c r="D789" s="2">
        <v>94016</v>
      </c>
      <c r="E789" s="8">
        <v>31.16</v>
      </c>
      <c r="F789" s="3">
        <v>42491</v>
      </c>
      <c r="G789" s="2">
        <f>1</f>
        <v>1</v>
      </c>
      <c r="H789" s="26">
        <f>IF(SUMPRODUCT(($A$2:$A789=A789)*($B$2:$B789=B789))&gt;1,0,1)</f>
        <v>1</v>
      </c>
      <c r="I789" s="2">
        <f>COUNTIFS(customer_data[[#All],[customer_name]],customer_data[[#This Row],[customer_name]],customer_data[[#All],[city]],customer_data[[#This Row],[city]])</f>
        <v>3</v>
      </c>
    </row>
    <row r="790" spans="1:9" x14ac:dyDescent="0.25">
      <c r="A790" s="2" t="s">
        <v>146</v>
      </c>
      <c r="B790" s="2" t="s">
        <v>147</v>
      </c>
      <c r="C790" s="2" t="s">
        <v>711</v>
      </c>
      <c r="D790" s="2">
        <v>94016</v>
      </c>
      <c r="E790" s="8">
        <v>31.16</v>
      </c>
      <c r="F790" s="3">
        <v>42522</v>
      </c>
      <c r="G790" s="2">
        <f>1</f>
        <v>1</v>
      </c>
      <c r="H790" s="26">
        <f>IF(SUMPRODUCT(($A$2:$A790=A790)*($B$2:$B790=B790))&gt;1,0,1)</f>
        <v>0</v>
      </c>
      <c r="I790" s="2">
        <f>COUNTIFS(customer_data[[#All],[customer_name]],customer_data[[#This Row],[customer_name]],customer_data[[#All],[city]],customer_data[[#This Row],[city]])</f>
        <v>3</v>
      </c>
    </row>
    <row r="791" spans="1:9" x14ac:dyDescent="0.25">
      <c r="A791" s="2" t="s">
        <v>146</v>
      </c>
      <c r="B791" s="2" t="s">
        <v>147</v>
      </c>
      <c r="C791" s="2" t="s">
        <v>711</v>
      </c>
      <c r="D791" s="2">
        <v>94016</v>
      </c>
      <c r="E791" s="8">
        <v>31.16</v>
      </c>
      <c r="F791" s="3">
        <v>42552</v>
      </c>
      <c r="G791" s="2">
        <f>1</f>
        <v>1</v>
      </c>
      <c r="H791" s="26">
        <f>IF(SUMPRODUCT(($A$2:$A791=A791)*($B$2:$B791=B791))&gt;1,0,1)</f>
        <v>0</v>
      </c>
      <c r="I791" s="2">
        <f>COUNTIFS(customer_data[[#All],[customer_name]],customer_data[[#This Row],[customer_name]],customer_data[[#All],[city]],customer_data[[#This Row],[city]])</f>
        <v>3</v>
      </c>
    </row>
    <row r="792" spans="1:9" x14ac:dyDescent="0.25">
      <c r="A792" s="2" t="s">
        <v>544</v>
      </c>
      <c r="B792" s="2" t="s">
        <v>545</v>
      </c>
      <c r="C792" s="2" t="s">
        <v>711</v>
      </c>
      <c r="D792" s="2">
        <v>94015</v>
      </c>
      <c r="E792" s="8">
        <v>57.75</v>
      </c>
      <c r="F792" s="3">
        <v>42522</v>
      </c>
      <c r="G792" s="2">
        <f>1</f>
        <v>1</v>
      </c>
      <c r="H792" s="26">
        <f>IF(SUMPRODUCT(($A$2:$A792=A792)*($B$2:$B792=B792))&gt;1,0,1)</f>
        <v>1</v>
      </c>
      <c r="I792" s="2">
        <f>COUNTIFS(customer_data[[#All],[customer_name]],customer_data[[#This Row],[customer_name]],customer_data[[#All],[city]],customer_data[[#This Row],[city]])</f>
        <v>2</v>
      </c>
    </row>
    <row r="793" spans="1:9" x14ac:dyDescent="0.25">
      <c r="A793" s="2" t="s">
        <v>544</v>
      </c>
      <c r="B793" s="2" t="s">
        <v>545</v>
      </c>
      <c r="C793" s="2" t="s">
        <v>711</v>
      </c>
      <c r="D793" s="2">
        <v>94015</v>
      </c>
      <c r="E793" s="8">
        <v>57.75</v>
      </c>
      <c r="F793" s="3">
        <v>42552</v>
      </c>
      <c r="G793" s="2">
        <f>1</f>
        <v>1</v>
      </c>
      <c r="H793" s="26">
        <f>IF(SUMPRODUCT(($A$2:$A793=A793)*($B$2:$B793=B793))&gt;1,0,1)</f>
        <v>0</v>
      </c>
      <c r="I793" s="2">
        <f>COUNTIFS(customer_data[[#All],[customer_name]],customer_data[[#This Row],[customer_name]],customer_data[[#All],[city]],customer_data[[#This Row],[city]])</f>
        <v>2</v>
      </c>
    </row>
    <row r="794" spans="1:9" x14ac:dyDescent="0.25">
      <c r="A794" s="2" t="s">
        <v>238</v>
      </c>
      <c r="B794" s="2" t="s">
        <v>239</v>
      </c>
      <c r="C794" s="2" t="s">
        <v>711</v>
      </c>
      <c r="D794" s="2">
        <v>94017</v>
      </c>
      <c r="E794" s="8">
        <v>36.909999999999997</v>
      </c>
      <c r="F794" s="3">
        <v>42522</v>
      </c>
      <c r="G794" s="2">
        <f>1</f>
        <v>1</v>
      </c>
      <c r="H794" s="26">
        <f>IF(SUMPRODUCT(($A$2:$A794=A794)*($B$2:$B794=B794))&gt;1,0,1)</f>
        <v>1</v>
      </c>
      <c r="I794" s="2">
        <f>COUNTIFS(customer_data[[#All],[customer_name]],customer_data[[#This Row],[customer_name]],customer_data[[#All],[city]],customer_data[[#This Row],[city]])</f>
        <v>2</v>
      </c>
    </row>
    <row r="795" spans="1:9" x14ac:dyDescent="0.25">
      <c r="A795" s="2" t="s">
        <v>238</v>
      </c>
      <c r="B795" s="2" t="s">
        <v>239</v>
      </c>
      <c r="C795" s="2" t="s">
        <v>711</v>
      </c>
      <c r="D795" s="2">
        <v>94017</v>
      </c>
      <c r="E795" s="8">
        <v>36.909999999999997</v>
      </c>
      <c r="F795" s="3">
        <v>42552</v>
      </c>
      <c r="G795" s="2">
        <f>1</f>
        <v>1</v>
      </c>
      <c r="H795" s="26">
        <f>IF(SUMPRODUCT(($A$2:$A795=A795)*($B$2:$B795=B795))&gt;1,0,1)</f>
        <v>0</v>
      </c>
      <c r="I795" s="2">
        <f>COUNTIFS(customer_data[[#All],[customer_name]],customer_data[[#This Row],[customer_name]],customer_data[[#All],[city]],customer_data[[#This Row],[city]])</f>
        <v>2</v>
      </c>
    </row>
    <row r="796" spans="1:9" x14ac:dyDescent="0.25">
      <c r="A796" s="2" t="s">
        <v>568</v>
      </c>
      <c r="B796" s="2" t="s">
        <v>569</v>
      </c>
      <c r="C796" s="2" t="s">
        <v>711</v>
      </c>
      <c r="D796" s="2">
        <v>94017</v>
      </c>
      <c r="E796" s="8">
        <v>59.47</v>
      </c>
      <c r="F796" s="3">
        <v>42552</v>
      </c>
      <c r="G796" s="2">
        <f>1</f>
        <v>1</v>
      </c>
      <c r="H796" s="26">
        <f>IF(SUMPRODUCT(($A$2:$A796=A796)*($B$2:$B796=B796))&gt;1,0,1)</f>
        <v>1</v>
      </c>
      <c r="I796" s="2">
        <f>COUNTIFS(customer_data[[#All],[customer_name]],customer_data[[#This Row],[customer_name]],customer_data[[#All],[city]],customer_data[[#This Row],[city]])</f>
        <v>1</v>
      </c>
    </row>
    <row r="797" spans="1:9" x14ac:dyDescent="0.25">
      <c r="A797" s="2" t="s">
        <v>650</v>
      </c>
      <c r="B797" s="2" t="s">
        <v>651</v>
      </c>
      <c r="C797" s="2" t="s">
        <v>711</v>
      </c>
      <c r="D797" s="2">
        <v>94015</v>
      </c>
      <c r="E797" s="8">
        <v>82.43</v>
      </c>
      <c r="F797" s="3">
        <v>42552</v>
      </c>
      <c r="G797" s="2">
        <f>1</f>
        <v>1</v>
      </c>
      <c r="H797" s="26">
        <f>IF(SUMPRODUCT(($A$2:$A797=A797)*($B$2:$B797=B797))&gt;1,0,1)</f>
        <v>1</v>
      </c>
      <c r="I797" s="2">
        <f>COUNTIFS(customer_data[[#All],[customer_name]],customer_data[[#This Row],[customer_name]],customer_data[[#All],[city]],customer_data[[#This Row],[city]])</f>
        <v>1</v>
      </c>
    </row>
    <row r="798" spans="1:9" x14ac:dyDescent="0.25">
      <c r="A798" s="2" t="s">
        <v>446</v>
      </c>
      <c r="B798" s="2" t="s">
        <v>447</v>
      </c>
      <c r="C798" s="2" t="s">
        <v>711</v>
      </c>
      <c r="D798" s="2">
        <v>94015</v>
      </c>
      <c r="E798" s="8">
        <v>49.56</v>
      </c>
      <c r="F798" s="3">
        <v>42491</v>
      </c>
      <c r="G798" s="2">
        <f>1</f>
        <v>1</v>
      </c>
      <c r="H798" s="26">
        <f>IF(SUMPRODUCT(($A$2:$A798=A798)*($B$2:$B798=B798))&gt;1,0,1)</f>
        <v>1</v>
      </c>
      <c r="I798" s="2">
        <f>COUNTIFS(customer_data[[#All],[customer_name]],customer_data[[#This Row],[customer_name]],customer_data[[#All],[city]],customer_data[[#This Row],[city]])</f>
        <v>3</v>
      </c>
    </row>
    <row r="799" spans="1:9" x14ac:dyDescent="0.25">
      <c r="A799" s="2" t="s">
        <v>446</v>
      </c>
      <c r="B799" s="2" t="s">
        <v>447</v>
      </c>
      <c r="C799" s="2" t="s">
        <v>711</v>
      </c>
      <c r="D799" s="2">
        <v>94015</v>
      </c>
      <c r="E799" s="8">
        <v>49.56</v>
      </c>
      <c r="F799" s="3">
        <v>42522</v>
      </c>
      <c r="G799" s="2">
        <f>1</f>
        <v>1</v>
      </c>
      <c r="H799" s="26">
        <f>IF(SUMPRODUCT(($A$2:$A799=A799)*($B$2:$B799=B799))&gt;1,0,1)</f>
        <v>0</v>
      </c>
      <c r="I799" s="2">
        <f>COUNTIFS(customer_data[[#All],[customer_name]],customer_data[[#This Row],[customer_name]],customer_data[[#All],[city]],customer_data[[#This Row],[city]])</f>
        <v>3</v>
      </c>
    </row>
    <row r="800" spans="1:9" x14ac:dyDescent="0.25">
      <c r="A800" s="2" t="s">
        <v>446</v>
      </c>
      <c r="B800" s="2" t="s">
        <v>447</v>
      </c>
      <c r="C800" s="2" t="s">
        <v>711</v>
      </c>
      <c r="D800" s="2">
        <v>94015</v>
      </c>
      <c r="E800" s="8">
        <v>49.56</v>
      </c>
      <c r="F800" s="3">
        <v>42552</v>
      </c>
      <c r="G800" s="2">
        <f>1</f>
        <v>1</v>
      </c>
      <c r="H800" s="26">
        <f>IF(SUMPRODUCT(($A$2:$A800=A800)*($B$2:$B800=B800))&gt;1,0,1)</f>
        <v>0</v>
      </c>
      <c r="I800" s="2">
        <f>COUNTIFS(customer_data[[#All],[customer_name]],customer_data[[#This Row],[customer_name]],customer_data[[#All],[city]],customer_data[[#This Row],[city]])</f>
        <v>3</v>
      </c>
    </row>
    <row r="801" spans="1:9" x14ac:dyDescent="0.25">
      <c r="A801" s="2" t="s">
        <v>330</v>
      </c>
      <c r="B801" s="2" t="s">
        <v>331</v>
      </c>
      <c r="C801" s="2" t="s">
        <v>711</v>
      </c>
      <c r="D801" s="2">
        <v>94016</v>
      </c>
      <c r="E801" s="8">
        <v>42.45</v>
      </c>
      <c r="F801" s="3">
        <v>42522</v>
      </c>
      <c r="G801" s="2">
        <f>1</f>
        <v>1</v>
      </c>
      <c r="H801" s="26">
        <f>IF(SUMPRODUCT(($A$2:$A801=A801)*($B$2:$B801=B801))&gt;1,0,1)</f>
        <v>1</v>
      </c>
      <c r="I801" s="2">
        <f>COUNTIFS(customer_data[[#All],[customer_name]],customer_data[[#This Row],[customer_name]],customer_data[[#All],[city]],customer_data[[#This Row],[city]])</f>
        <v>2</v>
      </c>
    </row>
    <row r="802" spans="1:9" x14ac:dyDescent="0.25">
      <c r="A802" s="2" t="s">
        <v>330</v>
      </c>
      <c r="B802" s="2" t="s">
        <v>331</v>
      </c>
      <c r="C802" s="2" t="s">
        <v>711</v>
      </c>
      <c r="D802" s="2">
        <v>94016</v>
      </c>
      <c r="E802" s="8">
        <v>42.45</v>
      </c>
      <c r="F802" s="3">
        <v>42552</v>
      </c>
      <c r="G802" s="2">
        <f>1</f>
        <v>1</v>
      </c>
      <c r="H802" s="26">
        <f>IF(SUMPRODUCT(($A$2:$A802=A802)*($B$2:$B802=B802))&gt;1,0,1)</f>
        <v>0</v>
      </c>
      <c r="I802" s="2">
        <f>COUNTIFS(customer_data[[#All],[customer_name]],customer_data[[#This Row],[customer_name]],customer_data[[#All],[city]],customer_data[[#This Row],[city]])</f>
        <v>2</v>
      </c>
    </row>
    <row r="803" spans="1:9" x14ac:dyDescent="0.25">
      <c r="A803" s="2" t="s">
        <v>584</v>
      </c>
      <c r="B803" s="2" t="s">
        <v>585</v>
      </c>
      <c r="C803" s="2" t="s">
        <v>711</v>
      </c>
      <c r="D803" s="2">
        <v>94016</v>
      </c>
      <c r="E803" s="8">
        <v>60.64</v>
      </c>
      <c r="F803" s="3">
        <v>42552</v>
      </c>
      <c r="G803" s="2">
        <f>1</f>
        <v>1</v>
      </c>
      <c r="H803" s="26">
        <f>IF(SUMPRODUCT(($A$2:$A803=A803)*($B$2:$B803=B803))&gt;1,0,1)</f>
        <v>1</v>
      </c>
      <c r="I803" s="2">
        <f>COUNTIFS(customer_data[[#All],[customer_name]],customer_data[[#This Row],[customer_name]],customer_data[[#All],[city]],customer_data[[#This Row],[city]])</f>
        <v>1</v>
      </c>
    </row>
    <row r="804" spans="1:9" x14ac:dyDescent="0.25">
      <c r="A804" s="2" t="s">
        <v>242</v>
      </c>
      <c r="B804" s="2" t="s">
        <v>243</v>
      </c>
      <c r="C804" s="2" t="s">
        <v>711</v>
      </c>
      <c r="D804" s="2">
        <v>94016</v>
      </c>
      <c r="E804" s="8">
        <v>59.47</v>
      </c>
      <c r="F804" s="3">
        <v>42491</v>
      </c>
      <c r="G804" s="2">
        <f>1</f>
        <v>1</v>
      </c>
      <c r="H804" s="26">
        <f>IF(SUMPRODUCT(($A$2:$A804=A804)*($B$2:$B804=B804))&gt;1,0,1)</f>
        <v>1</v>
      </c>
      <c r="I804" s="2">
        <f>COUNTIFS(customer_data[[#All],[customer_name]],customer_data[[#This Row],[customer_name]],customer_data[[#All],[city]],customer_data[[#This Row],[city]])</f>
        <v>3</v>
      </c>
    </row>
    <row r="805" spans="1:9" x14ac:dyDescent="0.25">
      <c r="A805" s="2" t="s">
        <v>242</v>
      </c>
      <c r="B805" s="2" t="s">
        <v>243</v>
      </c>
      <c r="C805" s="2" t="s">
        <v>711</v>
      </c>
      <c r="D805" s="2">
        <v>94016</v>
      </c>
      <c r="E805" s="8">
        <v>59.47</v>
      </c>
      <c r="F805" s="3">
        <v>42522</v>
      </c>
      <c r="G805" s="2">
        <f>1</f>
        <v>1</v>
      </c>
      <c r="H805" s="26">
        <f>IF(SUMPRODUCT(($A$2:$A805=A805)*($B$2:$B805=B805))&gt;1,0,1)</f>
        <v>0</v>
      </c>
      <c r="I805" s="2">
        <f>COUNTIFS(customer_data[[#All],[customer_name]],customer_data[[#This Row],[customer_name]],customer_data[[#All],[city]],customer_data[[#This Row],[city]])</f>
        <v>3</v>
      </c>
    </row>
    <row r="806" spans="1:9" x14ac:dyDescent="0.25">
      <c r="A806" s="2" t="s">
        <v>242</v>
      </c>
      <c r="B806" s="2" t="s">
        <v>243</v>
      </c>
      <c r="C806" s="2" t="s">
        <v>711</v>
      </c>
      <c r="D806" s="2">
        <v>94016</v>
      </c>
      <c r="E806" s="8">
        <v>59.47</v>
      </c>
      <c r="F806" s="3">
        <v>42552</v>
      </c>
      <c r="G806" s="2">
        <f>1</f>
        <v>1</v>
      </c>
      <c r="H806" s="26">
        <f>IF(SUMPRODUCT(($A$2:$A806=A806)*($B$2:$B806=B806))&gt;1,0,1)</f>
        <v>0</v>
      </c>
      <c r="I806" s="2">
        <f>COUNTIFS(customer_data[[#All],[customer_name]],customer_data[[#This Row],[customer_name]],customer_data[[#All],[city]],customer_data[[#This Row],[city]])</f>
        <v>3</v>
      </c>
    </row>
    <row r="807" spans="1:9" x14ac:dyDescent="0.25">
      <c r="A807" s="2" t="s">
        <v>424</v>
      </c>
      <c r="B807" s="2" t="s">
        <v>425</v>
      </c>
      <c r="C807" s="2" t="s">
        <v>711</v>
      </c>
      <c r="D807" s="2">
        <v>94016</v>
      </c>
      <c r="E807" s="8">
        <v>8.5</v>
      </c>
      <c r="F807" s="3">
        <v>42430</v>
      </c>
      <c r="G807" s="2">
        <f>1</f>
        <v>1</v>
      </c>
      <c r="H807" s="26">
        <f>IF(SUMPRODUCT(($A$2:$A807=A807)*($B$2:$B807=B807))&gt;1,0,1)</f>
        <v>1</v>
      </c>
      <c r="I807" s="2">
        <f>COUNTIFS(customer_data[[#All],[customer_name]],customer_data[[#This Row],[customer_name]],customer_data[[#All],[city]],customer_data[[#This Row],[city]])</f>
        <v>5</v>
      </c>
    </row>
    <row r="808" spans="1:9" x14ac:dyDescent="0.25">
      <c r="A808" s="2" t="s">
        <v>424</v>
      </c>
      <c r="B808" s="2" t="s">
        <v>425</v>
      </c>
      <c r="C808" s="2" t="s">
        <v>711</v>
      </c>
      <c r="D808" s="2">
        <v>94016</v>
      </c>
      <c r="E808" s="8">
        <v>42.5</v>
      </c>
      <c r="F808" s="3">
        <v>42461</v>
      </c>
      <c r="G808" s="2">
        <f>1</f>
        <v>1</v>
      </c>
      <c r="H808" s="26">
        <f>IF(SUMPRODUCT(($A$2:$A808=A808)*($B$2:$B808=B808))&gt;1,0,1)</f>
        <v>0</v>
      </c>
      <c r="I808" s="2">
        <f>COUNTIFS(customer_data[[#All],[customer_name]],customer_data[[#This Row],[customer_name]],customer_data[[#All],[city]],customer_data[[#This Row],[city]])</f>
        <v>5</v>
      </c>
    </row>
    <row r="809" spans="1:9" x14ac:dyDescent="0.25">
      <c r="A809" s="2" t="s">
        <v>424</v>
      </c>
      <c r="B809" s="2" t="s">
        <v>425</v>
      </c>
      <c r="C809" s="2" t="s">
        <v>711</v>
      </c>
      <c r="D809" s="2">
        <v>94016</v>
      </c>
      <c r="E809" s="8">
        <v>42.5</v>
      </c>
      <c r="F809" s="3">
        <v>42491</v>
      </c>
      <c r="G809" s="2">
        <f>1</f>
        <v>1</v>
      </c>
      <c r="H809" s="26">
        <f>IF(SUMPRODUCT(($A$2:$A809=A809)*($B$2:$B809=B809))&gt;1,0,1)</f>
        <v>0</v>
      </c>
      <c r="I809" s="2">
        <f>COUNTIFS(customer_data[[#All],[customer_name]],customer_data[[#This Row],[customer_name]],customer_data[[#All],[city]],customer_data[[#This Row],[city]])</f>
        <v>5</v>
      </c>
    </row>
    <row r="810" spans="1:9" x14ac:dyDescent="0.25">
      <c r="A810" s="2" t="s">
        <v>424</v>
      </c>
      <c r="B810" s="2" t="s">
        <v>425</v>
      </c>
      <c r="C810" s="2" t="s">
        <v>711</v>
      </c>
      <c r="D810" s="2">
        <v>94016</v>
      </c>
      <c r="E810" s="8">
        <v>42.5</v>
      </c>
      <c r="F810" s="3">
        <v>42522</v>
      </c>
      <c r="G810" s="2">
        <f>1</f>
        <v>1</v>
      </c>
      <c r="H810" s="26">
        <f>IF(SUMPRODUCT(($A$2:$A810=A810)*($B$2:$B810=B810))&gt;1,0,1)</f>
        <v>0</v>
      </c>
      <c r="I810" s="2">
        <f>COUNTIFS(customer_data[[#All],[customer_name]],customer_data[[#This Row],[customer_name]],customer_data[[#All],[city]],customer_data[[#This Row],[city]])</f>
        <v>5</v>
      </c>
    </row>
    <row r="811" spans="1:9" x14ac:dyDescent="0.25">
      <c r="A811" s="2" t="s">
        <v>424</v>
      </c>
      <c r="B811" s="2" t="s">
        <v>425</v>
      </c>
      <c r="C811" s="2" t="s">
        <v>711</v>
      </c>
      <c r="D811" s="2">
        <v>94016</v>
      </c>
      <c r="E811" s="8">
        <v>42.5</v>
      </c>
      <c r="F811" s="3">
        <v>42552</v>
      </c>
      <c r="G811" s="2">
        <f>1</f>
        <v>1</v>
      </c>
      <c r="H811" s="26">
        <f>IF(SUMPRODUCT(($A$2:$A811=A811)*($B$2:$B811=B811))&gt;1,0,1)</f>
        <v>0</v>
      </c>
      <c r="I811" s="2">
        <f>COUNTIFS(customer_data[[#All],[customer_name]],customer_data[[#This Row],[customer_name]],customer_data[[#All],[city]],customer_data[[#This Row],[city]])</f>
        <v>5</v>
      </c>
    </row>
    <row r="812" spans="1:9" x14ac:dyDescent="0.25">
      <c r="A812" s="2" t="s">
        <v>276</v>
      </c>
      <c r="B812" s="2" t="s">
        <v>277</v>
      </c>
      <c r="C812" s="2" t="s">
        <v>711</v>
      </c>
      <c r="D812" s="2">
        <v>94015</v>
      </c>
      <c r="E812" s="8">
        <v>38.61</v>
      </c>
      <c r="F812" s="3">
        <v>42552</v>
      </c>
      <c r="G812" s="2">
        <f>1</f>
        <v>1</v>
      </c>
      <c r="H812" s="26">
        <f>IF(SUMPRODUCT(($A$2:$A812=A812)*($B$2:$B812=B812))&gt;1,0,1)</f>
        <v>1</v>
      </c>
      <c r="I812" s="2">
        <f>COUNTIFS(customer_data[[#All],[customer_name]],customer_data[[#This Row],[customer_name]],customer_data[[#All],[city]],customer_data[[#This Row],[city]])</f>
        <v>1</v>
      </c>
    </row>
    <row r="813" spans="1:9" x14ac:dyDescent="0.25">
      <c r="A813" s="2" t="s">
        <v>94</v>
      </c>
      <c r="B813" s="2" t="s">
        <v>95</v>
      </c>
      <c r="C813" s="2" t="s">
        <v>711</v>
      </c>
      <c r="D813" s="2">
        <v>94016</v>
      </c>
      <c r="E813" s="8">
        <v>33.979999999999997</v>
      </c>
      <c r="F813" s="3">
        <v>42370</v>
      </c>
      <c r="G813" s="2">
        <f>1</f>
        <v>1</v>
      </c>
      <c r="H813" s="26">
        <f>IF(SUMPRODUCT(($A$2:$A813=A813)*($B$2:$B813=B813))&gt;1,0,1)</f>
        <v>1</v>
      </c>
      <c r="I813" s="2">
        <f>COUNTIFS(customer_data[[#All],[customer_name]],customer_data[[#This Row],[customer_name]],customer_data[[#All],[city]],customer_data[[#This Row],[city]])</f>
        <v>7</v>
      </c>
    </row>
    <row r="814" spans="1:9" x14ac:dyDescent="0.25">
      <c r="A814" s="2" t="s">
        <v>94</v>
      </c>
      <c r="B814" s="2" t="s">
        <v>95</v>
      </c>
      <c r="C814" s="2" t="s">
        <v>711</v>
      </c>
      <c r="D814" s="2">
        <v>94016</v>
      </c>
      <c r="E814" s="8">
        <v>33.979999999999997</v>
      </c>
      <c r="F814" s="3">
        <v>42401</v>
      </c>
      <c r="G814" s="2">
        <f>1</f>
        <v>1</v>
      </c>
      <c r="H814" s="26">
        <f>IF(SUMPRODUCT(($A$2:$A814=A814)*($B$2:$B814=B814))&gt;1,0,1)</f>
        <v>0</v>
      </c>
      <c r="I814" s="2">
        <f>COUNTIFS(customer_data[[#All],[customer_name]],customer_data[[#This Row],[customer_name]],customer_data[[#All],[city]],customer_data[[#This Row],[city]])</f>
        <v>7</v>
      </c>
    </row>
    <row r="815" spans="1:9" x14ac:dyDescent="0.25">
      <c r="A815" s="2" t="s">
        <v>94</v>
      </c>
      <c r="B815" s="2" t="s">
        <v>95</v>
      </c>
      <c r="C815" s="2" t="s">
        <v>711</v>
      </c>
      <c r="D815" s="2">
        <v>94016</v>
      </c>
      <c r="E815" s="8">
        <v>33.979999999999997</v>
      </c>
      <c r="F815" s="3">
        <v>42430</v>
      </c>
      <c r="G815" s="2">
        <f>1</f>
        <v>1</v>
      </c>
      <c r="H815" s="26">
        <f>IF(SUMPRODUCT(($A$2:$A815=A815)*($B$2:$B815=B815))&gt;1,0,1)</f>
        <v>0</v>
      </c>
      <c r="I815" s="2">
        <f>COUNTIFS(customer_data[[#All],[customer_name]],customer_data[[#This Row],[customer_name]],customer_data[[#All],[city]],customer_data[[#This Row],[city]])</f>
        <v>7</v>
      </c>
    </row>
    <row r="816" spans="1:9" x14ac:dyDescent="0.25">
      <c r="A816" s="2" t="s">
        <v>94</v>
      </c>
      <c r="B816" s="2" t="s">
        <v>95</v>
      </c>
      <c r="C816" s="2" t="s">
        <v>711</v>
      </c>
      <c r="D816" s="2">
        <v>94016</v>
      </c>
      <c r="E816" s="8">
        <v>33.979999999999997</v>
      </c>
      <c r="F816" s="3">
        <v>42461</v>
      </c>
      <c r="G816" s="2">
        <f>1</f>
        <v>1</v>
      </c>
      <c r="H816" s="26">
        <f>IF(SUMPRODUCT(($A$2:$A816=A816)*($B$2:$B816=B816))&gt;1,0,1)</f>
        <v>0</v>
      </c>
      <c r="I816" s="2">
        <f>COUNTIFS(customer_data[[#All],[customer_name]],customer_data[[#This Row],[customer_name]],customer_data[[#All],[city]],customer_data[[#This Row],[city]])</f>
        <v>7</v>
      </c>
    </row>
    <row r="817" spans="1:9" x14ac:dyDescent="0.25">
      <c r="A817" s="2" t="s">
        <v>94</v>
      </c>
      <c r="B817" s="2" t="s">
        <v>95</v>
      </c>
      <c r="C817" s="2" t="s">
        <v>711</v>
      </c>
      <c r="D817" s="2">
        <v>94016</v>
      </c>
      <c r="E817" s="8">
        <v>33.979999999999997</v>
      </c>
      <c r="F817" s="3">
        <v>42491</v>
      </c>
      <c r="G817" s="2">
        <f>1</f>
        <v>1</v>
      </c>
      <c r="H817" s="26">
        <f>IF(SUMPRODUCT(($A$2:$A817=A817)*($B$2:$B817=B817))&gt;1,0,1)</f>
        <v>0</v>
      </c>
      <c r="I817" s="2">
        <f>COUNTIFS(customer_data[[#All],[customer_name]],customer_data[[#This Row],[customer_name]],customer_data[[#All],[city]],customer_data[[#This Row],[city]])</f>
        <v>7</v>
      </c>
    </row>
    <row r="818" spans="1:9" x14ac:dyDescent="0.25">
      <c r="A818" s="2" t="s">
        <v>94</v>
      </c>
      <c r="B818" s="2" t="s">
        <v>95</v>
      </c>
      <c r="C818" s="2" t="s">
        <v>711</v>
      </c>
      <c r="D818" s="2">
        <v>94016</v>
      </c>
      <c r="E818" s="8">
        <v>33.979999999999997</v>
      </c>
      <c r="F818" s="3">
        <v>42522</v>
      </c>
      <c r="G818" s="2">
        <f>1</f>
        <v>1</v>
      </c>
      <c r="H818" s="26">
        <f>IF(SUMPRODUCT(($A$2:$A818=A818)*($B$2:$B818=B818))&gt;1,0,1)</f>
        <v>0</v>
      </c>
      <c r="I818" s="2">
        <f>COUNTIFS(customer_data[[#All],[customer_name]],customer_data[[#This Row],[customer_name]],customer_data[[#All],[city]],customer_data[[#This Row],[city]])</f>
        <v>7</v>
      </c>
    </row>
    <row r="819" spans="1:9" x14ac:dyDescent="0.25">
      <c r="A819" s="2" t="s">
        <v>94</v>
      </c>
      <c r="B819" s="2" t="s">
        <v>95</v>
      </c>
      <c r="C819" s="2" t="s">
        <v>711</v>
      </c>
      <c r="D819" s="2">
        <v>94016</v>
      </c>
      <c r="E819" s="8">
        <v>33.979999999999997</v>
      </c>
      <c r="F819" s="3">
        <v>42552</v>
      </c>
      <c r="G819" s="2">
        <f>1</f>
        <v>1</v>
      </c>
      <c r="H819" s="26">
        <f>IF(SUMPRODUCT(($A$2:$A819=A819)*($B$2:$B819=B819))&gt;1,0,1)</f>
        <v>0</v>
      </c>
      <c r="I819" s="2">
        <f>COUNTIFS(customer_data[[#All],[customer_name]],customer_data[[#This Row],[customer_name]],customer_data[[#All],[city]],customer_data[[#This Row],[city]])</f>
        <v>7</v>
      </c>
    </row>
    <row r="820" spans="1:9" x14ac:dyDescent="0.25">
      <c r="A820" s="2" t="s">
        <v>212</v>
      </c>
      <c r="B820" s="2" t="s">
        <v>213</v>
      </c>
      <c r="C820" s="2" t="s">
        <v>711</v>
      </c>
      <c r="D820" s="2">
        <v>94016</v>
      </c>
      <c r="E820" s="8">
        <v>33.979999999999997</v>
      </c>
      <c r="F820" s="3">
        <v>42401</v>
      </c>
      <c r="G820" s="2">
        <f>1</f>
        <v>1</v>
      </c>
      <c r="H820" s="26">
        <f>IF(SUMPRODUCT(($A$2:$A820=A820)*($B$2:$B820=B820))&gt;1,0,1)</f>
        <v>1</v>
      </c>
      <c r="I820" s="2">
        <f>COUNTIFS(customer_data[[#All],[customer_name]],customer_data[[#This Row],[customer_name]],customer_data[[#All],[city]],customer_data[[#This Row],[city]])</f>
        <v>6</v>
      </c>
    </row>
    <row r="821" spans="1:9" x14ac:dyDescent="0.25">
      <c r="A821" s="2" t="s">
        <v>212</v>
      </c>
      <c r="B821" s="2" t="s">
        <v>213</v>
      </c>
      <c r="C821" s="2" t="s">
        <v>711</v>
      </c>
      <c r="D821" s="2">
        <v>94016</v>
      </c>
      <c r="E821" s="8">
        <v>33.979999999999997</v>
      </c>
      <c r="F821" s="3">
        <v>42430</v>
      </c>
      <c r="G821" s="2">
        <f>1</f>
        <v>1</v>
      </c>
      <c r="H821" s="26">
        <f>IF(SUMPRODUCT(($A$2:$A821=A821)*($B$2:$B821=B821))&gt;1,0,1)</f>
        <v>0</v>
      </c>
      <c r="I821" s="2">
        <f>COUNTIFS(customer_data[[#All],[customer_name]],customer_data[[#This Row],[customer_name]],customer_data[[#All],[city]],customer_data[[#This Row],[city]])</f>
        <v>6</v>
      </c>
    </row>
    <row r="822" spans="1:9" x14ac:dyDescent="0.25">
      <c r="A822" s="2" t="s">
        <v>212</v>
      </c>
      <c r="B822" s="2" t="s">
        <v>213</v>
      </c>
      <c r="C822" s="2" t="s">
        <v>711</v>
      </c>
      <c r="D822" s="2">
        <v>94016</v>
      </c>
      <c r="E822" s="8">
        <v>33.979999999999997</v>
      </c>
      <c r="F822" s="3">
        <v>42461</v>
      </c>
      <c r="G822" s="2">
        <f>1</f>
        <v>1</v>
      </c>
      <c r="H822" s="26">
        <f>IF(SUMPRODUCT(($A$2:$A822=A822)*($B$2:$B822=B822))&gt;1,0,1)</f>
        <v>0</v>
      </c>
      <c r="I822" s="2">
        <f>COUNTIFS(customer_data[[#All],[customer_name]],customer_data[[#This Row],[customer_name]],customer_data[[#All],[city]],customer_data[[#This Row],[city]])</f>
        <v>6</v>
      </c>
    </row>
    <row r="823" spans="1:9" x14ac:dyDescent="0.25">
      <c r="A823" s="2" t="s">
        <v>212</v>
      </c>
      <c r="B823" s="2" t="s">
        <v>213</v>
      </c>
      <c r="C823" s="2" t="s">
        <v>711</v>
      </c>
      <c r="D823" s="2">
        <v>94016</v>
      </c>
      <c r="E823" s="8">
        <v>33.979999999999997</v>
      </c>
      <c r="F823" s="3">
        <v>42491</v>
      </c>
      <c r="G823" s="2">
        <f>1</f>
        <v>1</v>
      </c>
      <c r="H823" s="26">
        <f>IF(SUMPRODUCT(($A$2:$A823=A823)*($B$2:$B823=B823))&gt;1,0,1)</f>
        <v>0</v>
      </c>
      <c r="I823" s="2">
        <f>COUNTIFS(customer_data[[#All],[customer_name]],customer_data[[#This Row],[customer_name]],customer_data[[#All],[city]],customer_data[[#This Row],[city]])</f>
        <v>6</v>
      </c>
    </row>
    <row r="824" spans="1:9" x14ac:dyDescent="0.25">
      <c r="A824" s="2" t="s">
        <v>212</v>
      </c>
      <c r="B824" s="2" t="s">
        <v>213</v>
      </c>
      <c r="C824" s="2" t="s">
        <v>711</v>
      </c>
      <c r="D824" s="2">
        <v>94016</v>
      </c>
      <c r="E824" s="8">
        <v>33.979999999999997</v>
      </c>
      <c r="F824" s="3">
        <v>42522</v>
      </c>
      <c r="G824" s="2">
        <f>1</f>
        <v>1</v>
      </c>
      <c r="H824" s="26">
        <f>IF(SUMPRODUCT(($A$2:$A824=A824)*($B$2:$B824=B824))&gt;1,0,1)</f>
        <v>0</v>
      </c>
      <c r="I824" s="2">
        <f>COUNTIFS(customer_data[[#All],[customer_name]],customer_data[[#This Row],[customer_name]],customer_data[[#All],[city]],customer_data[[#This Row],[city]])</f>
        <v>6</v>
      </c>
    </row>
    <row r="825" spans="1:9" x14ac:dyDescent="0.25">
      <c r="A825" s="2" t="s">
        <v>212</v>
      </c>
      <c r="B825" s="2" t="s">
        <v>213</v>
      </c>
      <c r="C825" s="2" t="s">
        <v>711</v>
      </c>
      <c r="D825" s="2">
        <v>94016</v>
      </c>
      <c r="E825" s="8">
        <v>33.979999999999997</v>
      </c>
      <c r="F825" s="3">
        <v>42552</v>
      </c>
      <c r="G825" s="2">
        <f>1</f>
        <v>1</v>
      </c>
      <c r="H825" s="26">
        <f>IF(SUMPRODUCT(($A$2:$A825=A825)*($B$2:$B825=B825))&gt;1,0,1)</f>
        <v>0</v>
      </c>
      <c r="I825" s="2">
        <f>COUNTIFS(customer_data[[#All],[customer_name]],customer_data[[#This Row],[customer_name]],customer_data[[#All],[city]],customer_data[[#This Row],[city]])</f>
        <v>6</v>
      </c>
    </row>
    <row r="826" spans="1:9" x14ac:dyDescent="0.25">
      <c r="A826" s="2" t="s">
        <v>154</v>
      </c>
      <c r="B826" s="2" t="s">
        <v>155</v>
      </c>
      <c r="C826" s="2" t="s">
        <v>711</v>
      </c>
      <c r="D826" s="2">
        <v>94016</v>
      </c>
      <c r="E826" s="8">
        <v>31.86</v>
      </c>
      <c r="F826" s="3">
        <v>42522</v>
      </c>
      <c r="G826" s="2">
        <f>1</f>
        <v>1</v>
      </c>
      <c r="H826" s="26">
        <f>IF(SUMPRODUCT(($A$2:$A826=A826)*($B$2:$B826=B826))&gt;1,0,1)</f>
        <v>1</v>
      </c>
      <c r="I826" s="2">
        <f>COUNTIFS(customer_data[[#All],[customer_name]],customer_data[[#This Row],[customer_name]],customer_data[[#All],[city]],customer_data[[#This Row],[city]])</f>
        <v>2</v>
      </c>
    </row>
    <row r="827" spans="1:9" x14ac:dyDescent="0.25">
      <c r="A827" s="2" t="s">
        <v>154</v>
      </c>
      <c r="B827" s="2" t="s">
        <v>155</v>
      </c>
      <c r="C827" s="2" t="s">
        <v>711</v>
      </c>
      <c r="D827" s="2">
        <v>94016</v>
      </c>
      <c r="E827" s="8">
        <v>31.86</v>
      </c>
      <c r="F827" s="3">
        <v>42552</v>
      </c>
      <c r="G827" s="2">
        <f>1</f>
        <v>1</v>
      </c>
      <c r="H827" s="26">
        <f>IF(SUMPRODUCT(($A$2:$A827=A827)*($B$2:$B827=B827))&gt;1,0,1)</f>
        <v>0</v>
      </c>
      <c r="I827" s="2">
        <f>COUNTIFS(customer_data[[#All],[customer_name]],customer_data[[#This Row],[customer_name]],customer_data[[#All],[city]],customer_data[[#This Row],[city]])</f>
        <v>2</v>
      </c>
    </row>
    <row r="828" spans="1:9" x14ac:dyDescent="0.25">
      <c r="A828" s="2" t="s">
        <v>416</v>
      </c>
      <c r="B828" s="2" t="s">
        <v>417</v>
      </c>
      <c r="C828" s="2" t="s">
        <v>711</v>
      </c>
      <c r="D828" s="2">
        <v>94015</v>
      </c>
      <c r="E828" s="8">
        <v>46.73</v>
      </c>
      <c r="F828" s="3">
        <v>42370</v>
      </c>
      <c r="G828" s="2">
        <f>1</f>
        <v>1</v>
      </c>
      <c r="H828" s="26">
        <f>IF(SUMPRODUCT(($A$2:$A828=A828)*($B$2:$B828=B828))&gt;1,0,1)</f>
        <v>1</v>
      </c>
      <c r="I828" s="2">
        <f>COUNTIFS(customer_data[[#All],[customer_name]],customer_data[[#This Row],[customer_name]],customer_data[[#All],[city]],customer_data[[#This Row],[city]])</f>
        <v>5</v>
      </c>
    </row>
    <row r="829" spans="1:9" x14ac:dyDescent="0.25">
      <c r="A829" s="2" t="s">
        <v>416</v>
      </c>
      <c r="B829" s="2" t="s">
        <v>417</v>
      </c>
      <c r="C829" s="2" t="s">
        <v>711</v>
      </c>
      <c r="D829" s="2">
        <v>94015</v>
      </c>
      <c r="E829" s="8">
        <v>46.73</v>
      </c>
      <c r="F829" s="3">
        <v>42461</v>
      </c>
      <c r="G829" s="2">
        <f>1</f>
        <v>1</v>
      </c>
      <c r="H829" s="26">
        <f>IF(SUMPRODUCT(($A$2:$A829=A829)*($B$2:$B829=B829))&gt;1,0,1)</f>
        <v>0</v>
      </c>
      <c r="I829" s="2">
        <f>COUNTIFS(customer_data[[#All],[customer_name]],customer_data[[#This Row],[customer_name]],customer_data[[#All],[city]],customer_data[[#This Row],[city]])</f>
        <v>5</v>
      </c>
    </row>
    <row r="830" spans="1:9" x14ac:dyDescent="0.25">
      <c r="A830" s="2" t="s">
        <v>416</v>
      </c>
      <c r="B830" s="2" t="s">
        <v>417</v>
      </c>
      <c r="C830" s="2" t="s">
        <v>711</v>
      </c>
      <c r="D830" s="2">
        <v>94015</v>
      </c>
      <c r="E830" s="8">
        <v>46.73</v>
      </c>
      <c r="F830" s="3">
        <v>42491</v>
      </c>
      <c r="G830" s="2">
        <f>1</f>
        <v>1</v>
      </c>
      <c r="H830" s="26">
        <f>IF(SUMPRODUCT(($A$2:$A830=A830)*($B$2:$B830=B830))&gt;1,0,1)</f>
        <v>0</v>
      </c>
      <c r="I830" s="2">
        <f>COUNTIFS(customer_data[[#All],[customer_name]],customer_data[[#This Row],[customer_name]],customer_data[[#All],[city]],customer_data[[#This Row],[city]])</f>
        <v>5</v>
      </c>
    </row>
    <row r="831" spans="1:9" x14ac:dyDescent="0.25">
      <c r="A831" s="2" t="s">
        <v>416</v>
      </c>
      <c r="B831" s="2" t="s">
        <v>417</v>
      </c>
      <c r="C831" s="2" t="s">
        <v>711</v>
      </c>
      <c r="D831" s="2">
        <v>94015</v>
      </c>
      <c r="E831" s="8">
        <v>46.73</v>
      </c>
      <c r="F831" s="3">
        <v>42522</v>
      </c>
      <c r="G831" s="2">
        <f>1</f>
        <v>1</v>
      </c>
      <c r="H831" s="26">
        <f>IF(SUMPRODUCT(($A$2:$A831=A831)*($B$2:$B831=B831))&gt;1,0,1)</f>
        <v>0</v>
      </c>
      <c r="I831" s="2">
        <f>COUNTIFS(customer_data[[#All],[customer_name]],customer_data[[#This Row],[customer_name]],customer_data[[#All],[city]],customer_data[[#This Row],[city]])</f>
        <v>5</v>
      </c>
    </row>
    <row r="832" spans="1:9" x14ac:dyDescent="0.25">
      <c r="A832" s="2" t="s">
        <v>416</v>
      </c>
      <c r="B832" s="2" t="s">
        <v>417</v>
      </c>
      <c r="C832" s="2" t="s">
        <v>711</v>
      </c>
      <c r="D832" s="2">
        <v>94015</v>
      </c>
      <c r="E832" s="8">
        <v>46.73</v>
      </c>
      <c r="F832" s="3">
        <v>42552</v>
      </c>
      <c r="G832" s="2">
        <f>1</f>
        <v>1</v>
      </c>
      <c r="H832" s="26">
        <f>IF(SUMPRODUCT(($A$2:$A832=A832)*($B$2:$B832=B832))&gt;1,0,1)</f>
        <v>0</v>
      </c>
      <c r="I832" s="2">
        <f>COUNTIFS(customer_data[[#All],[customer_name]],customer_data[[#This Row],[customer_name]],customer_data[[#All],[city]],customer_data[[#This Row],[city]])</f>
        <v>5</v>
      </c>
    </row>
    <row r="833" spans="1:9" x14ac:dyDescent="0.25">
      <c r="A833" s="2" t="s">
        <v>300</v>
      </c>
      <c r="B833" s="2" t="s">
        <v>301</v>
      </c>
      <c r="C833" s="2" t="s">
        <v>711</v>
      </c>
      <c r="D833" s="2">
        <v>94015</v>
      </c>
      <c r="E833" s="8">
        <v>39.47</v>
      </c>
      <c r="F833" s="3">
        <v>42552</v>
      </c>
      <c r="G833" s="2">
        <f>1</f>
        <v>1</v>
      </c>
      <c r="H833" s="26">
        <f>IF(SUMPRODUCT(($A$2:$A833=A833)*($B$2:$B833=B833))&gt;1,0,1)</f>
        <v>1</v>
      </c>
      <c r="I833" s="2">
        <f>COUNTIFS(customer_data[[#All],[customer_name]],customer_data[[#This Row],[customer_name]],customer_data[[#All],[city]],customer_data[[#This Row],[city]])</f>
        <v>1</v>
      </c>
    </row>
    <row r="834" spans="1:9" x14ac:dyDescent="0.25">
      <c r="A834" s="2" t="s">
        <v>508</v>
      </c>
      <c r="B834" s="2" t="s">
        <v>509</v>
      </c>
      <c r="C834" s="2" t="s">
        <v>712</v>
      </c>
      <c r="D834" s="2">
        <v>94018</v>
      </c>
      <c r="E834" s="8">
        <v>5.0999999999999996</v>
      </c>
      <c r="F834" s="3">
        <v>42430</v>
      </c>
      <c r="G834" s="2">
        <f>1</f>
        <v>1</v>
      </c>
      <c r="H834" s="26">
        <f>IF(SUMPRODUCT(($A$2:$A834=A834)*($B$2:$B834=B834))&gt;1,0,1)</f>
        <v>1</v>
      </c>
      <c r="I834" s="2">
        <f>COUNTIFS(customer_data[[#All],[customer_name]],customer_data[[#This Row],[customer_name]],customer_data[[#All],[city]],customer_data[[#This Row],[city]])</f>
        <v>5</v>
      </c>
    </row>
    <row r="835" spans="1:9" x14ac:dyDescent="0.25">
      <c r="A835" s="2" t="s">
        <v>508</v>
      </c>
      <c r="B835" s="2" t="s">
        <v>509</v>
      </c>
      <c r="C835" s="2" t="s">
        <v>712</v>
      </c>
      <c r="D835" s="2">
        <v>94018</v>
      </c>
      <c r="E835" s="8">
        <v>5.0999999999999996</v>
      </c>
      <c r="F835" s="3">
        <v>42461</v>
      </c>
      <c r="G835" s="2">
        <f>1</f>
        <v>1</v>
      </c>
      <c r="H835" s="26">
        <f>IF(SUMPRODUCT(($A$2:$A835=A835)*($B$2:$B835=B835))&gt;1,0,1)</f>
        <v>0</v>
      </c>
      <c r="I835" s="2">
        <f>COUNTIFS(customer_data[[#All],[customer_name]],customer_data[[#This Row],[customer_name]],customer_data[[#All],[city]],customer_data[[#This Row],[city]])</f>
        <v>5</v>
      </c>
    </row>
    <row r="836" spans="1:9" x14ac:dyDescent="0.25">
      <c r="A836" s="2" t="s">
        <v>508</v>
      </c>
      <c r="B836" s="2" t="s">
        <v>509</v>
      </c>
      <c r="C836" s="2" t="s">
        <v>712</v>
      </c>
      <c r="D836" s="2">
        <v>94018</v>
      </c>
      <c r="E836" s="8">
        <v>5.0999999999999996</v>
      </c>
      <c r="F836" s="3">
        <v>42491</v>
      </c>
      <c r="G836" s="2">
        <f>1</f>
        <v>1</v>
      </c>
      <c r="H836" s="26">
        <f>IF(SUMPRODUCT(($A$2:$A836=A836)*($B$2:$B836=B836))&gt;1,0,1)</f>
        <v>0</v>
      </c>
      <c r="I836" s="2">
        <f>COUNTIFS(customer_data[[#All],[customer_name]],customer_data[[#This Row],[customer_name]],customer_data[[#All],[city]],customer_data[[#This Row],[city]])</f>
        <v>5</v>
      </c>
    </row>
    <row r="837" spans="1:9" x14ac:dyDescent="0.25">
      <c r="A837" s="2" t="s">
        <v>508</v>
      </c>
      <c r="B837" s="2" t="s">
        <v>509</v>
      </c>
      <c r="C837" s="2" t="s">
        <v>712</v>
      </c>
      <c r="D837" s="2">
        <v>94018</v>
      </c>
      <c r="E837" s="8">
        <v>5.0999999999999996</v>
      </c>
      <c r="F837" s="3">
        <v>42522</v>
      </c>
      <c r="G837" s="2">
        <f>1</f>
        <v>1</v>
      </c>
      <c r="H837" s="26">
        <f>IF(SUMPRODUCT(($A$2:$A837=A837)*($B$2:$B837=B837))&gt;1,0,1)</f>
        <v>0</v>
      </c>
      <c r="I837" s="2">
        <f>COUNTIFS(customer_data[[#All],[customer_name]],customer_data[[#This Row],[customer_name]],customer_data[[#All],[city]],customer_data[[#This Row],[city]])</f>
        <v>5</v>
      </c>
    </row>
    <row r="838" spans="1:9" x14ac:dyDescent="0.25">
      <c r="A838" s="2" t="s">
        <v>508</v>
      </c>
      <c r="B838" s="2" t="s">
        <v>509</v>
      </c>
      <c r="C838" s="2" t="s">
        <v>712</v>
      </c>
      <c r="D838" s="2">
        <v>94018</v>
      </c>
      <c r="E838" s="8">
        <v>5.0999999999999996</v>
      </c>
      <c r="F838" s="3">
        <v>42552</v>
      </c>
      <c r="G838" s="2">
        <f>1</f>
        <v>1</v>
      </c>
      <c r="H838" s="26">
        <f>IF(SUMPRODUCT(($A$2:$A838=A838)*($B$2:$B838=B838))&gt;1,0,1)</f>
        <v>0</v>
      </c>
      <c r="I838" s="2">
        <f>COUNTIFS(customer_data[[#All],[customer_name]],customer_data[[#This Row],[customer_name]],customer_data[[#All],[city]],customer_data[[#This Row],[city]])</f>
        <v>5</v>
      </c>
    </row>
    <row r="839" spans="1:9" x14ac:dyDescent="0.25">
      <c r="A839" s="2" t="s">
        <v>698</v>
      </c>
      <c r="B839" s="2" t="s">
        <v>699</v>
      </c>
      <c r="C839" s="2" t="s">
        <v>713</v>
      </c>
      <c r="D839" s="2">
        <v>94019</v>
      </c>
      <c r="E839" s="8">
        <v>14.88</v>
      </c>
      <c r="F839" s="3">
        <v>42401</v>
      </c>
      <c r="G839" s="2">
        <f>1</f>
        <v>1</v>
      </c>
      <c r="H839" s="26">
        <f>IF(SUMPRODUCT(($A$2:$A839=A839)*($B$2:$B839=B839))&gt;1,0,1)</f>
        <v>1</v>
      </c>
      <c r="I839" s="2">
        <f>COUNTIFS(customer_data[[#All],[customer_name]],customer_data[[#This Row],[customer_name]],customer_data[[#All],[city]],customer_data[[#This Row],[city]])</f>
        <v>6</v>
      </c>
    </row>
    <row r="840" spans="1:9" x14ac:dyDescent="0.25">
      <c r="A840" s="2" t="s">
        <v>698</v>
      </c>
      <c r="B840" s="2" t="s">
        <v>699</v>
      </c>
      <c r="C840" s="2" t="s">
        <v>713</v>
      </c>
      <c r="D840" s="2">
        <v>94019</v>
      </c>
      <c r="E840" s="8">
        <v>14.88</v>
      </c>
      <c r="F840" s="3">
        <v>42430</v>
      </c>
      <c r="G840" s="2">
        <f>1</f>
        <v>1</v>
      </c>
      <c r="H840" s="26">
        <f>IF(SUMPRODUCT(($A$2:$A840=A840)*($B$2:$B840=B840))&gt;1,0,1)</f>
        <v>0</v>
      </c>
      <c r="I840" s="2">
        <f>COUNTIFS(customer_data[[#All],[customer_name]],customer_data[[#This Row],[customer_name]],customer_data[[#All],[city]],customer_data[[#This Row],[city]])</f>
        <v>6</v>
      </c>
    </row>
    <row r="841" spans="1:9" x14ac:dyDescent="0.25">
      <c r="A841" s="2" t="s">
        <v>698</v>
      </c>
      <c r="B841" s="2" t="s">
        <v>699</v>
      </c>
      <c r="C841" s="2" t="s">
        <v>713</v>
      </c>
      <c r="D841" s="2">
        <v>94019</v>
      </c>
      <c r="E841" s="8">
        <v>118.92</v>
      </c>
      <c r="F841" s="3">
        <v>42461</v>
      </c>
      <c r="G841" s="2">
        <f>1</f>
        <v>1</v>
      </c>
      <c r="H841" s="26">
        <f>IF(SUMPRODUCT(($A$2:$A841=A841)*($B$2:$B841=B841))&gt;1,0,1)</f>
        <v>0</v>
      </c>
      <c r="I841" s="2">
        <f>COUNTIFS(customer_data[[#All],[customer_name]],customer_data[[#This Row],[customer_name]],customer_data[[#All],[city]],customer_data[[#This Row],[city]])</f>
        <v>6</v>
      </c>
    </row>
    <row r="842" spans="1:9" x14ac:dyDescent="0.25">
      <c r="A842" s="2" t="s">
        <v>698</v>
      </c>
      <c r="B842" s="2" t="s">
        <v>699</v>
      </c>
      <c r="C842" s="2" t="s">
        <v>713</v>
      </c>
      <c r="D842" s="2">
        <v>94019</v>
      </c>
      <c r="E842" s="8">
        <v>118.92</v>
      </c>
      <c r="F842" s="3">
        <v>42491</v>
      </c>
      <c r="G842" s="2">
        <f>1</f>
        <v>1</v>
      </c>
      <c r="H842" s="26">
        <f>IF(SUMPRODUCT(($A$2:$A842=A842)*($B$2:$B842=B842))&gt;1,0,1)</f>
        <v>0</v>
      </c>
      <c r="I842" s="2">
        <f>COUNTIFS(customer_data[[#All],[customer_name]],customer_data[[#This Row],[customer_name]],customer_data[[#All],[city]],customer_data[[#This Row],[city]])</f>
        <v>6</v>
      </c>
    </row>
    <row r="843" spans="1:9" x14ac:dyDescent="0.25">
      <c r="A843" s="2" t="s">
        <v>698</v>
      </c>
      <c r="B843" s="2" t="s">
        <v>699</v>
      </c>
      <c r="C843" s="2" t="s">
        <v>713</v>
      </c>
      <c r="D843" s="2">
        <v>94019</v>
      </c>
      <c r="E843" s="8">
        <v>118.92</v>
      </c>
      <c r="F843" s="3">
        <v>42522</v>
      </c>
      <c r="G843" s="2">
        <f>1</f>
        <v>1</v>
      </c>
      <c r="H843" s="26">
        <f>IF(SUMPRODUCT(($A$2:$A843=A843)*($B$2:$B843=B843))&gt;1,0,1)</f>
        <v>0</v>
      </c>
      <c r="I843" s="2">
        <f>COUNTIFS(customer_data[[#All],[customer_name]],customer_data[[#This Row],[customer_name]],customer_data[[#All],[city]],customer_data[[#This Row],[city]])</f>
        <v>6</v>
      </c>
    </row>
    <row r="844" spans="1:9" x14ac:dyDescent="0.25">
      <c r="A844" s="2" t="s">
        <v>698</v>
      </c>
      <c r="B844" s="2" t="s">
        <v>699</v>
      </c>
      <c r="C844" s="2" t="s">
        <v>713</v>
      </c>
      <c r="D844" s="2">
        <v>94019</v>
      </c>
      <c r="E844" s="8">
        <v>118.92</v>
      </c>
      <c r="F844" s="3">
        <v>42552</v>
      </c>
      <c r="G844" s="2">
        <f>1</f>
        <v>1</v>
      </c>
      <c r="H844" s="26">
        <f>IF(SUMPRODUCT(($A$2:$A844=A844)*($B$2:$B844=B844))&gt;1,0,1)</f>
        <v>0</v>
      </c>
      <c r="I844" s="2">
        <f>COUNTIFS(customer_data[[#All],[customer_name]],customer_data[[#This Row],[customer_name]],customer_data[[#All],[city]],customer_data[[#This Row],[city]])</f>
        <v>6</v>
      </c>
    </row>
    <row r="845" spans="1:9" x14ac:dyDescent="0.25">
      <c r="A845" s="2" t="s">
        <v>468</v>
      </c>
      <c r="B845" s="2" t="s">
        <v>469</v>
      </c>
      <c r="C845" s="2" t="s">
        <v>713</v>
      </c>
      <c r="D845" s="2">
        <v>94019</v>
      </c>
      <c r="E845" s="8">
        <v>50.41</v>
      </c>
      <c r="F845" s="3">
        <v>42491</v>
      </c>
      <c r="G845" s="2">
        <f>1</f>
        <v>1</v>
      </c>
      <c r="H845" s="26">
        <f>IF(SUMPRODUCT(($A$2:$A845=A845)*($B$2:$B845=B845))&gt;1,0,1)</f>
        <v>1</v>
      </c>
      <c r="I845" s="2">
        <f>COUNTIFS(customer_data[[#All],[customer_name]],customer_data[[#This Row],[customer_name]],customer_data[[#All],[city]],customer_data[[#This Row],[city]])</f>
        <v>3</v>
      </c>
    </row>
    <row r="846" spans="1:9" x14ac:dyDescent="0.25">
      <c r="A846" s="2" t="s">
        <v>468</v>
      </c>
      <c r="B846" s="2" t="s">
        <v>469</v>
      </c>
      <c r="C846" s="2" t="s">
        <v>713</v>
      </c>
      <c r="D846" s="2">
        <v>94019</v>
      </c>
      <c r="E846" s="8">
        <v>50.41</v>
      </c>
      <c r="F846" s="3">
        <v>42522</v>
      </c>
      <c r="G846" s="2">
        <f>1</f>
        <v>1</v>
      </c>
      <c r="H846" s="26">
        <f>IF(SUMPRODUCT(($A$2:$A846=A846)*($B$2:$B846=B846))&gt;1,0,1)</f>
        <v>0</v>
      </c>
      <c r="I846" s="2">
        <f>COUNTIFS(customer_data[[#All],[customer_name]],customer_data[[#This Row],[customer_name]],customer_data[[#All],[city]],customer_data[[#This Row],[city]])</f>
        <v>3</v>
      </c>
    </row>
    <row r="847" spans="1:9" x14ac:dyDescent="0.25">
      <c r="A847" s="2" t="s">
        <v>468</v>
      </c>
      <c r="B847" s="2" t="s">
        <v>469</v>
      </c>
      <c r="C847" s="2" t="s">
        <v>713</v>
      </c>
      <c r="D847" s="2">
        <v>94019</v>
      </c>
      <c r="E847" s="8">
        <v>50.41</v>
      </c>
      <c r="F847" s="3">
        <v>42552</v>
      </c>
      <c r="G847" s="2">
        <f>1</f>
        <v>1</v>
      </c>
      <c r="H847" s="26">
        <f>IF(SUMPRODUCT(($A$2:$A847=A847)*($B$2:$B847=B847))&gt;1,0,1)</f>
        <v>0</v>
      </c>
      <c r="I847" s="2">
        <f>COUNTIFS(customer_data[[#All],[customer_name]],customer_data[[#This Row],[customer_name]],customer_data[[#All],[city]],customer_data[[#This Row],[city]])</f>
        <v>3</v>
      </c>
    </row>
    <row r="848" spans="1:9" x14ac:dyDescent="0.25">
      <c r="A848" s="2" t="s">
        <v>196</v>
      </c>
      <c r="B848" s="2" t="s">
        <v>197</v>
      </c>
      <c r="C848" s="2" t="s">
        <v>713</v>
      </c>
      <c r="D848" s="2">
        <v>94019</v>
      </c>
      <c r="E848" s="8">
        <v>33.979999999999997</v>
      </c>
      <c r="F848" s="3">
        <v>42522</v>
      </c>
      <c r="G848" s="2">
        <f>1</f>
        <v>1</v>
      </c>
      <c r="H848" s="26">
        <f>IF(SUMPRODUCT(($A$2:$A848=A848)*($B$2:$B848=B848))&gt;1,0,1)</f>
        <v>1</v>
      </c>
      <c r="I848" s="2">
        <f>COUNTIFS(customer_data[[#All],[customer_name]],customer_data[[#This Row],[customer_name]],customer_data[[#All],[city]],customer_data[[#This Row],[city]])</f>
        <v>2</v>
      </c>
    </row>
    <row r="849" spans="1:9" x14ac:dyDescent="0.25">
      <c r="A849" s="2" t="s">
        <v>196</v>
      </c>
      <c r="B849" s="2" t="s">
        <v>197</v>
      </c>
      <c r="C849" s="2" t="s">
        <v>713</v>
      </c>
      <c r="D849" s="2">
        <v>94019</v>
      </c>
      <c r="E849" s="8">
        <v>33.979999999999997</v>
      </c>
      <c r="F849" s="3">
        <v>42552</v>
      </c>
      <c r="G849" s="2">
        <f>1</f>
        <v>1</v>
      </c>
      <c r="H849" s="26">
        <f>IF(SUMPRODUCT(($A$2:$A849=A849)*($B$2:$B849=B849))&gt;1,0,1)</f>
        <v>0</v>
      </c>
      <c r="I849" s="2">
        <f>COUNTIFS(customer_data[[#All],[customer_name]],customer_data[[#This Row],[customer_name]],customer_data[[#All],[city]],customer_data[[#This Row],[city]])</f>
        <v>2</v>
      </c>
    </row>
    <row r="850" spans="1:9" x14ac:dyDescent="0.25">
      <c r="A850" s="2" t="s">
        <v>550</v>
      </c>
      <c r="B850" s="2" t="s">
        <v>551</v>
      </c>
      <c r="C850" s="2" t="s">
        <v>713</v>
      </c>
      <c r="D850" s="2">
        <v>94019</v>
      </c>
      <c r="E850" s="8">
        <v>59.42</v>
      </c>
      <c r="F850" s="3">
        <v>42522</v>
      </c>
      <c r="G850" s="2">
        <f>1</f>
        <v>1</v>
      </c>
      <c r="H850" s="26">
        <f>IF(SUMPRODUCT(($A$2:$A850=A850)*($B$2:$B850=B850))&gt;1,0,1)</f>
        <v>1</v>
      </c>
      <c r="I850" s="2">
        <f>COUNTIFS(customer_data[[#All],[customer_name]],customer_data[[#This Row],[customer_name]],customer_data[[#All],[city]],customer_data[[#This Row],[city]])</f>
        <v>2</v>
      </c>
    </row>
    <row r="851" spans="1:9" x14ac:dyDescent="0.25">
      <c r="A851" s="2" t="s">
        <v>550</v>
      </c>
      <c r="B851" s="2" t="s">
        <v>551</v>
      </c>
      <c r="C851" s="2" t="s">
        <v>713</v>
      </c>
      <c r="D851" s="2">
        <v>94019</v>
      </c>
      <c r="E851" s="8">
        <v>59.42</v>
      </c>
      <c r="F851" s="3">
        <v>42552</v>
      </c>
      <c r="G851" s="2">
        <f>1</f>
        <v>1</v>
      </c>
      <c r="H851" s="26">
        <f>IF(SUMPRODUCT(($A$2:$A851=A851)*($B$2:$B851=B851))&gt;1,0,1)</f>
        <v>0</v>
      </c>
      <c r="I851" s="2">
        <f>COUNTIFS(customer_data[[#All],[customer_name]],customer_data[[#This Row],[customer_name]],customer_data[[#All],[city]],customer_data[[#This Row],[city]])</f>
        <v>2</v>
      </c>
    </row>
    <row r="852" spans="1:9" x14ac:dyDescent="0.25">
      <c r="A852" s="2" t="s">
        <v>50</v>
      </c>
      <c r="B852" s="2" t="s">
        <v>51</v>
      </c>
      <c r="C852" s="2" t="s">
        <v>713</v>
      </c>
      <c r="D852" s="2">
        <v>94019</v>
      </c>
      <c r="E852" s="8">
        <v>38.229999999999997</v>
      </c>
      <c r="F852" s="3">
        <v>42522</v>
      </c>
      <c r="G852" s="2">
        <f>1</f>
        <v>1</v>
      </c>
      <c r="H852" s="26">
        <f>IF(SUMPRODUCT(($A$2:$A852=A852)*($B$2:$B852=B852))&gt;1,0,1)</f>
        <v>1</v>
      </c>
      <c r="I852" s="2">
        <f>COUNTIFS(customer_data[[#All],[customer_name]],customer_data[[#This Row],[customer_name]],customer_data[[#All],[city]],customer_data[[#This Row],[city]])</f>
        <v>2</v>
      </c>
    </row>
    <row r="853" spans="1:9" x14ac:dyDescent="0.25">
      <c r="A853" s="2" t="s">
        <v>50</v>
      </c>
      <c r="B853" s="2" t="s">
        <v>51</v>
      </c>
      <c r="C853" s="2" t="s">
        <v>713</v>
      </c>
      <c r="D853" s="2">
        <v>94019</v>
      </c>
      <c r="E853" s="8">
        <v>38.229999999999997</v>
      </c>
      <c r="F853" s="3">
        <v>42552</v>
      </c>
      <c r="G853" s="2">
        <f>1</f>
        <v>1</v>
      </c>
      <c r="H853" s="26">
        <f>IF(SUMPRODUCT(($A$2:$A853=A853)*($B$2:$B853=B853))&gt;1,0,1)</f>
        <v>0</v>
      </c>
      <c r="I853" s="2">
        <f>COUNTIFS(customer_data[[#All],[customer_name]],customer_data[[#This Row],[customer_name]],customer_data[[#All],[city]],customer_data[[#This Row],[city]])</f>
        <v>2</v>
      </c>
    </row>
    <row r="854" spans="1:9" x14ac:dyDescent="0.25">
      <c r="A854" s="2" t="s">
        <v>604</v>
      </c>
      <c r="B854" s="2" t="s">
        <v>605</v>
      </c>
      <c r="C854" s="2" t="s">
        <v>713</v>
      </c>
      <c r="D854" s="2">
        <v>94019</v>
      </c>
      <c r="E854" s="8">
        <v>63.73</v>
      </c>
      <c r="F854" s="3">
        <v>42522</v>
      </c>
      <c r="G854" s="2">
        <f>1</f>
        <v>1</v>
      </c>
      <c r="H854" s="26">
        <f>IF(SUMPRODUCT(($A$2:$A854=A854)*($B$2:$B854=B854))&gt;1,0,1)</f>
        <v>1</v>
      </c>
      <c r="I854" s="2">
        <f>COUNTIFS(customer_data[[#All],[customer_name]],customer_data[[#This Row],[customer_name]],customer_data[[#All],[city]],customer_data[[#This Row],[city]])</f>
        <v>2</v>
      </c>
    </row>
    <row r="855" spans="1:9" x14ac:dyDescent="0.25">
      <c r="A855" s="2" t="s">
        <v>604</v>
      </c>
      <c r="B855" s="2" t="s">
        <v>605</v>
      </c>
      <c r="C855" s="2" t="s">
        <v>713</v>
      </c>
      <c r="D855" s="2">
        <v>94019</v>
      </c>
      <c r="E855" s="8">
        <v>63.73</v>
      </c>
      <c r="F855" s="3">
        <v>42552</v>
      </c>
      <c r="G855" s="2">
        <f>1</f>
        <v>1</v>
      </c>
      <c r="H855" s="26">
        <f>IF(SUMPRODUCT(($A$2:$A855=A855)*($B$2:$B855=B855))&gt;1,0,1)</f>
        <v>0</v>
      </c>
      <c r="I855" s="2">
        <f>COUNTIFS(customer_data[[#All],[customer_name]],customer_data[[#This Row],[customer_name]],customer_data[[#All],[city]],customer_data[[#This Row],[city]])</f>
        <v>2</v>
      </c>
    </row>
    <row r="856" spans="1:9" x14ac:dyDescent="0.25">
      <c r="A856" s="2" t="s">
        <v>364</v>
      </c>
      <c r="B856" s="2" t="s">
        <v>365</v>
      </c>
      <c r="C856" s="2" t="s">
        <v>713</v>
      </c>
      <c r="D856" s="2">
        <v>94019</v>
      </c>
      <c r="E856" s="8">
        <v>42.48</v>
      </c>
      <c r="F856" s="3">
        <v>42491</v>
      </c>
      <c r="G856" s="2">
        <f>1</f>
        <v>1</v>
      </c>
      <c r="H856" s="26">
        <f>IF(SUMPRODUCT(($A$2:$A856=A856)*($B$2:$B856=B856))&gt;1,0,1)</f>
        <v>1</v>
      </c>
      <c r="I856" s="2">
        <f>COUNTIFS(customer_data[[#All],[customer_name]],customer_data[[#This Row],[customer_name]],customer_data[[#All],[city]],customer_data[[#This Row],[city]])</f>
        <v>3</v>
      </c>
    </row>
    <row r="857" spans="1:9" x14ac:dyDescent="0.25">
      <c r="A857" s="2" t="s">
        <v>364</v>
      </c>
      <c r="B857" s="2" t="s">
        <v>365</v>
      </c>
      <c r="C857" s="2" t="s">
        <v>713</v>
      </c>
      <c r="D857" s="2">
        <v>94019</v>
      </c>
      <c r="E857" s="8">
        <v>42.48</v>
      </c>
      <c r="F857" s="3">
        <v>42522</v>
      </c>
      <c r="G857" s="2">
        <f>1</f>
        <v>1</v>
      </c>
      <c r="H857" s="26">
        <f>IF(SUMPRODUCT(($A$2:$A857=A857)*($B$2:$B857=B857))&gt;1,0,1)</f>
        <v>0</v>
      </c>
      <c r="I857" s="2">
        <f>COUNTIFS(customer_data[[#All],[customer_name]],customer_data[[#This Row],[customer_name]],customer_data[[#All],[city]],customer_data[[#This Row],[city]])</f>
        <v>3</v>
      </c>
    </row>
    <row r="858" spans="1:9" x14ac:dyDescent="0.25">
      <c r="A858" s="2" t="s">
        <v>364</v>
      </c>
      <c r="B858" s="2" t="s">
        <v>365</v>
      </c>
      <c r="C858" s="2" t="s">
        <v>713</v>
      </c>
      <c r="D858" s="2">
        <v>94019</v>
      </c>
      <c r="E858" s="8">
        <v>42.48</v>
      </c>
      <c r="F858" s="3">
        <v>42552</v>
      </c>
      <c r="G858" s="2">
        <f>1</f>
        <v>1</v>
      </c>
      <c r="H858" s="26">
        <f>IF(SUMPRODUCT(($A$2:$A858=A858)*($B$2:$B858=B858))&gt;1,0,1)</f>
        <v>0</v>
      </c>
      <c r="I858" s="2">
        <f>COUNTIFS(customer_data[[#All],[customer_name]],customer_data[[#This Row],[customer_name]],customer_data[[#All],[city]],customer_data[[#This Row],[city]])</f>
        <v>3</v>
      </c>
    </row>
    <row r="859" spans="1:9" x14ac:dyDescent="0.25">
      <c r="A859" s="2" t="s">
        <v>344</v>
      </c>
      <c r="B859" s="2" t="s">
        <v>345</v>
      </c>
      <c r="C859" s="2" t="s">
        <v>713</v>
      </c>
      <c r="D859" s="2">
        <v>94019</v>
      </c>
      <c r="E859" s="8">
        <v>42.48</v>
      </c>
      <c r="F859" s="3">
        <v>42552</v>
      </c>
      <c r="G859" s="2">
        <f>1</f>
        <v>1</v>
      </c>
      <c r="H859" s="26">
        <f>IF(SUMPRODUCT(($A$2:$A859=A859)*($B$2:$B859=B859))&gt;1,0,1)</f>
        <v>1</v>
      </c>
      <c r="I859" s="2">
        <f>COUNTIFS(customer_data[[#All],[customer_name]],customer_data[[#This Row],[customer_name]],customer_data[[#All],[city]],customer_data[[#This Row],[city]])</f>
        <v>1</v>
      </c>
    </row>
    <row r="860" spans="1:9" x14ac:dyDescent="0.25">
      <c r="A860" s="2" t="s">
        <v>536</v>
      </c>
      <c r="B860" s="2" t="s">
        <v>537</v>
      </c>
      <c r="C860" s="2" t="s">
        <v>713</v>
      </c>
      <c r="D860" s="2">
        <v>94019</v>
      </c>
      <c r="E860" s="8">
        <v>56.66</v>
      </c>
      <c r="F860" s="3">
        <v>42522</v>
      </c>
      <c r="G860" s="2">
        <f>1</f>
        <v>1</v>
      </c>
      <c r="H860" s="26">
        <f>IF(SUMPRODUCT(($A$2:$A860=A860)*($B$2:$B860=B860))&gt;1,0,1)</f>
        <v>1</v>
      </c>
      <c r="I860" s="2">
        <f>COUNTIFS(customer_data[[#All],[customer_name]],customer_data[[#This Row],[customer_name]],customer_data[[#All],[city]],customer_data[[#This Row],[city]])</f>
        <v>2</v>
      </c>
    </row>
    <row r="861" spans="1:9" x14ac:dyDescent="0.25">
      <c r="A861" s="2" t="s">
        <v>536</v>
      </c>
      <c r="B861" s="2" t="s">
        <v>537</v>
      </c>
      <c r="C861" s="2" t="s">
        <v>713</v>
      </c>
      <c r="D861" s="2">
        <v>94019</v>
      </c>
      <c r="E861" s="8">
        <v>56.66</v>
      </c>
      <c r="F861" s="3">
        <v>42552</v>
      </c>
      <c r="G861" s="2">
        <f>1</f>
        <v>1</v>
      </c>
      <c r="H861" s="26">
        <f>IF(SUMPRODUCT(($A$2:$A861=A861)*($B$2:$B861=B861))&gt;1,0,1)</f>
        <v>0</v>
      </c>
      <c r="I861" s="2">
        <f>COUNTIFS(customer_data[[#All],[customer_name]],customer_data[[#This Row],[customer_name]],customer_data[[#All],[city]],customer_data[[#This Row],[city]])</f>
        <v>2</v>
      </c>
    </row>
    <row r="862" spans="1:9" x14ac:dyDescent="0.25">
      <c r="A862" s="2" t="s">
        <v>84</v>
      </c>
      <c r="B862" s="2" t="s">
        <v>85</v>
      </c>
      <c r="C862" s="2" t="s">
        <v>713</v>
      </c>
      <c r="D862" s="2">
        <v>94019</v>
      </c>
      <c r="E862" s="8">
        <v>24.06</v>
      </c>
      <c r="F862" s="3">
        <v>42491</v>
      </c>
      <c r="G862" s="2">
        <f>1</f>
        <v>1</v>
      </c>
      <c r="H862" s="26">
        <f>IF(SUMPRODUCT(($A$2:$A862=A862)*($B$2:$B862=B862))&gt;1,0,1)</f>
        <v>1</v>
      </c>
      <c r="I862" s="2">
        <f>COUNTIFS(customer_data[[#All],[customer_name]],customer_data[[#This Row],[customer_name]],customer_data[[#All],[city]],customer_data[[#This Row],[city]])</f>
        <v>3</v>
      </c>
    </row>
    <row r="863" spans="1:9" x14ac:dyDescent="0.25">
      <c r="A863" s="2" t="s">
        <v>84</v>
      </c>
      <c r="B863" s="2" t="s">
        <v>85</v>
      </c>
      <c r="C863" s="2" t="s">
        <v>713</v>
      </c>
      <c r="D863" s="2">
        <v>94019</v>
      </c>
      <c r="E863" s="8">
        <v>24.06</v>
      </c>
      <c r="F863" s="3">
        <v>42522</v>
      </c>
      <c r="G863" s="2">
        <f>1</f>
        <v>1</v>
      </c>
      <c r="H863" s="26">
        <f>IF(SUMPRODUCT(($A$2:$A863=A863)*($B$2:$B863=B863))&gt;1,0,1)</f>
        <v>0</v>
      </c>
      <c r="I863" s="2">
        <f>COUNTIFS(customer_data[[#All],[customer_name]],customer_data[[#This Row],[customer_name]],customer_data[[#All],[city]],customer_data[[#This Row],[city]])</f>
        <v>3</v>
      </c>
    </row>
    <row r="864" spans="1:9" x14ac:dyDescent="0.25">
      <c r="A864" s="2" t="s">
        <v>84</v>
      </c>
      <c r="B864" s="2" t="s">
        <v>85</v>
      </c>
      <c r="C864" s="2" t="s">
        <v>713</v>
      </c>
      <c r="D864" s="2">
        <v>94019</v>
      </c>
      <c r="E864" s="8">
        <v>24.06</v>
      </c>
      <c r="F864" s="3">
        <v>42552</v>
      </c>
      <c r="G864" s="2">
        <f>1</f>
        <v>1</v>
      </c>
      <c r="H864" s="26">
        <f>IF(SUMPRODUCT(($A$2:$A864=A864)*($B$2:$B864=B864))&gt;1,0,1)</f>
        <v>0</v>
      </c>
      <c r="I864" s="2">
        <f>COUNTIFS(customer_data[[#All],[customer_name]],customer_data[[#This Row],[customer_name]],customer_data[[#All],[city]],customer_data[[#This Row],[city]])</f>
        <v>3</v>
      </c>
    </row>
    <row r="865" spans="1:9" x14ac:dyDescent="0.25">
      <c r="A865" s="2" t="s">
        <v>616</v>
      </c>
      <c r="B865" s="2" t="s">
        <v>617</v>
      </c>
      <c r="C865" s="2" t="s">
        <v>713</v>
      </c>
      <c r="D865" s="2">
        <v>94019</v>
      </c>
      <c r="E865" s="8">
        <v>70.5</v>
      </c>
      <c r="F865" s="3">
        <v>42522</v>
      </c>
      <c r="G865" s="2">
        <f>1</f>
        <v>1</v>
      </c>
      <c r="H865" s="26">
        <f>IF(SUMPRODUCT(($A$2:$A865=A865)*($B$2:$B865=B865))&gt;1,0,1)</f>
        <v>1</v>
      </c>
      <c r="I865" s="2">
        <f>COUNTIFS(customer_data[[#All],[customer_name]],customer_data[[#This Row],[customer_name]],customer_data[[#All],[city]],customer_data[[#This Row],[city]])</f>
        <v>2</v>
      </c>
    </row>
    <row r="866" spans="1:9" x14ac:dyDescent="0.25">
      <c r="A866" s="2" t="s">
        <v>616</v>
      </c>
      <c r="B866" s="2" t="s">
        <v>617</v>
      </c>
      <c r="C866" s="2" t="s">
        <v>713</v>
      </c>
      <c r="D866" s="2">
        <v>94019</v>
      </c>
      <c r="E866" s="8">
        <v>70.5</v>
      </c>
      <c r="F866" s="3">
        <v>42552</v>
      </c>
      <c r="G866" s="2">
        <f>1</f>
        <v>1</v>
      </c>
      <c r="H866" s="26">
        <f>IF(SUMPRODUCT(($A$2:$A866=A866)*($B$2:$B866=B866))&gt;1,0,1)</f>
        <v>0</v>
      </c>
      <c r="I866" s="2">
        <f>COUNTIFS(customer_data[[#All],[customer_name]],customer_data[[#This Row],[customer_name]],customer_data[[#All],[city]],customer_data[[#This Row],[city]])</f>
        <v>2</v>
      </c>
    </row>
    <row r="867" spans="1:9" x14ac:dyDescent="0.25">
      <c r="A867" s="2" t="s">
        <v>194</v>
      </c>
      <c r="B867" s="2" t="s">
        <v>195</v>
      </c>
      <c r="C867" s="2" t="s">
        <v>713</v>
      </c>
      <c r="D867" s="2">
        <v>94019</v>
      </c>
      <c r="E867" s="8">
        <v>33.979999999999997</v>
      </c>
      <c r="F867" s="3">
        <v>42430</v>
      </c>
      <c r="G867" s="2">
        <f>1</f>
        <v>1</v>
      </c>
      <c r="H867" s="26">
        <f>IF(SUMPRODUCT(($A$2:$A867=A867)*($B$2:$B867=B867))&gt;1,0,1)</f>
        <v>1</v>
      </c>
      <c r="I867" s="2">
        <f>COUNTIFS(customer_data[[#All],[customer_name]],customer_data[[#This Row],[customer_name]],customer_data[[#All],[city]],customer_data[[#This Row],[city]])</f>
        <v>5</v>
      </c>
    </row>
    <row r="868" spans="1:9" x14ac:dyDescent="0.25">
      <c r="A868" s="2" t="s">
        <v>194</v>
      </c>
      <c r="B868" s="2" t="s">
        <v>195</v>
      </c>
      <c r="C868" s="2" t="s">
        <v>713</v>
      </c>
      <c r="D868" s="2">
        <v>94019</v>
      </c>
      <c r="E868" s="8">
        <v>33.979999999999997</v>
      </c>
      <c r="F868" s="3">
        <v>42461</v>
      </c>
      <c r="G868" s="2">
        <f>1</f>
        <v>1</v>
      </c>
      <c r="H868" s="26">
        <f>IF(SUMPRODUCT(($A$2:$A868=A868)*($B$2:$B868=B868))&gt;1,0,1)</f>
        <v>0</v>
      </c>
      <c r="I868" s="2">
        <f>COUNTIFS(customer_data[[#All],[customer_name]],customer_data[[#This Row],[customer_name]],customer_data[[#All],[city]],customer_data[[#This Row],[city]])</f>
        <v>5</v>
      </c>
    </row>
    <row r="869" spans="1:9" x14ac:dyDescent="0.25">
      <c r="A869" s="2" t="s">
        <v>194</v>
      </c>
      <c r="B869" s="2" t="s">
        <v>195</v>
      </c>
      <c r="C869" s="2" t="s">
        <v>713</v>
      </c>
      <c r="D869" s="2">
        <v>94019</v>
      </c>
      <c r="E869" s="8">
        <v>33.979999999999997</v>
      </c>
      <c r="F869" s="3">
        <v>42491</v>
      </c>
      <c r="G869" s="2">
        <f>1</f>
        <v>1</v>
      </c>
      <c r="H869" s="26">
        <f>IF(SUMPRODUCT(($A$2:$A869=A869)*($B$2:$B869=B869))&gt;1,0,1)</f>
        <v>0</v>
      </c>
      <c r="I869" s="2">
        <f>COUNTIFS(customer_data[[#All],[customer_name]],customer_data[[#This Row],[customer_name]],customer_data[[#All],[city]],customer_data[[#This Row],[city]])</f>
        <v>5</v>
      </c>
    </row>
    <row r="870" spans="1:9" x14ac:dyDescent="0.25">
      <c r="A870" s="2" t="s">
        <v>194</v>
      </c>
      <c r="B870" s="2" t="s">
        <v>195</v>
      </c>
      <c r="C870" s="2" t="s">
        <v>713</v>
      </c>
      <c r="D870" s="2">
        <v>94019</v>
      </c>
      <c r="E870" s="8">
        <v>33.979999999999997</v>
      </c>
      <c r="F870" s="3">
        <v>42522</v>
      </c>
      <c r="G870" s="2">
        <f>1</f>
        <v>1</v>
      </c>
      <c r="H870" s="26">
        <f>IF(SUMPRODUCT(($A$2:$A870=A870)*($B$2:$B870=B870))&gt;1,0,1)</f>
        <v>0</v>
      </c>
      <c r="I870" s="2">
        <f>COUNTIFS(customer_data[[#All],[customer_name]],customer_data[[#This Row],[customer_name]],customer_data[[#All],[city]],customer_data[[#This Row],[city]])</f>
        <v>5</v>
      </c>
    </row>
    <row r="871" spans="1:9" x14ac:dyDescent="0.25">
      <c r="A871" s="2" t="s">
        <v>194</v>
      </c>
      <c r="B871" s="2" t="s">
        <v>195</v>
      </c>
      <c r="C871" s="2" t="s">
        <v>713</v>
      </c>
      <c r="D871" s="2">
        <v>94019</v>
      </c>
      <c r="E871" s="8">
        <v>33.979999999999997</v>
      </c>
      <c r="F871" s="3">
        <v>42552</v>
      </c>
      <c r="G871" s="2">
        <f>1</f>
        <v>1</v>
      </c>
      <c r="H871" s="26">
        <f>IF(SUMPRODUCT(($A$2:$A871=A871)*($B$2:$B871=B871))&gt;1,0,1)</f>
        <v>0</v>
      </c>
      <c r="I871" s="2">
        <f>COUNTIFS(customer_data[[#All],[customer_name]],customer_data[[#This Row],[customer_name]],customer_data[[#All],[city]],customer_data[[#This Row],[city]])</f>
        <v>5</v>
      </c>
    </row>
    <row r="872" spans="1:9" x14ac:dyDescent="0.25">
      <c r="A872" s="2" t="s">
        <v>54</v>
      </c>
      <c r="B872" s="2" t="s">
        <v>55</v>
      </c>
      <c r="C872" s="2" t="s">
        <v>713</v>
      </c>
      <c r="D872" s="2">
        <v>94019</v>
      </c>
      <c r="E872" s="8">
        <v>47.41</v>
      </c>
      <c r="F872" s="3">
        <v>42522</v>
      </c>
      <c r="G872" s="2">
        <f>1</f>
        <v>1</v>
      </c>
      <c r="H872" s="26">
        <f>IF(SUMPRODUCT(($A$2:$A872=A872)*($B$2:$B872=B872))&gt;1,0,1)</f>
        <v>1</v>
      </c>
      <c r="I872" s="2">
        <f>COUNTIFS(customer_data[[#All],[customer_name]],customer_data[[#This Row],[customer_name]],customer_data[[#All],[city]],customer_data[[#This Row],[city]])</f>
        <v>2</v>
      </c>
    </row>
    <row r="873" spans="1:9" x14ac:dyDescent="0.25">
      <c r="A873" s="2" t="s">
        <v>54</v>
      </c>
      <c r="B873" s="2" t="s">
        <v>55</v>
      </c>
      <c r="C873" s="2" t="s">
        <v>713</v>
      </c>
      <c r="D873" s="2">
        <v>94019</v>
      </c>
      <c r="E873" s="8">
        <v>47.41</v>
      </c>
      <c r="F873" s="3">
        <v>42552</v>
      </c>
      <c r="G873" s="2">
        <f>1</f>
        <v>1</v>
      </c>
      <c r="H873" s="26">
        <f>IF(SUMPRODUCT(($A$2:$A873=A873)*($B$2:$B873=B873))&gt;1,0,1)</f>
        <v>0</v>
      </c>
      <c r="I873" s="2">
        <f>COUNTIFS(customer_data[[#All],[customer_name]],customer_data[[#This Row],[customer_name]],customer_data[[#All],[city]],customer_data[[#This Row],[city]])</f>
        <v>2</v>
      </c>
    </row>
    <row r="874" spans="1:9" x14ac:dyDescent="0.25">
      <c r="A874" s="2" t="s">
        <v>580</v>
      </c>
      <c r="B874" s="2" t="s">
        <v>581</v>
      </c>
      <c r="C874" s="2" t="s">
        <v>713</v>
      </c>
      <c r="D874" s="2">
        <v>94019</v>
      </c>
      <c r="E874" s="8">
        <v>59.5</v>
      </c>
      <c r="F874" s="3">
        <v>42370</v>
      </c>
      <c r="G874" s="2">
        <f>1</f>
        <v>1</v>
      </c>
      <c r="H874" s="26">
        <f>IF(SUMPRODUCT(($A$2:$A874=A874)*($B$2:$B874=B874))&gt;1,0,1)</f>
        <v>1</v>
      </c>
      <c r="I874" s="2">
        <f>COUNTIFS(customer_data[[#All],[customer_name]],customer_data[[#This Row],[customer_name]],customer_data[[#All],[city]],customer_data[[#This Row],[city]])</f>
        <v>3</v>
      </c>
    </row>
    <row r="875" spans="1:9" x14ac:dyDescent="0.25">
      <c r="A875" s="2" t="s">
        <v>580</v>
      </c>
      <c r="B875" s="2" t="s">
        <v>581</v>
      </c>
      <c r="C875" s="2" t="s">
        <v>713</v>
      </c>
      <c r="D875" s="2">
        <v>94019</v>
      </c>
      <c r="E875" s="8">
        <v>59.5</v>
      </c>
      <c r="F875" s="3">
        <v>42401</v>
      </c>
      <c r="G875" s="2">
        <f>1</f>
        <v>1</v>
      </c>
      <c r="H875" s="26">
        <f>IF(SUMPRODUCT(($A$2:$A875=A875)*($B$2:$B875=B875))&gt;1,0,1)</f>
        <v>0</v>
      </c>
      <c r="I875" s="2">
        <f>COUNTIFS(customer_data[[#All],[customer_name]],customer_data[[#This Row],[customer_name]],customer_data[[#All],[city]],customer_data[[#This Row],[city]])</f>
        <v>3</v>
      </c>
    </row>
    <row r="876" spans="1:9" x14ac:dyDescent="0.25">
      <c r="A876" s="2" t="s">
        <v>580</v>
      </c>
      <c r="B876" s="2" t="s">
        <v>581</v>
      </c>
      <c r="C876" s="2" t="s">
        <v>713</v>
      </c>
      <c r="D876" s="2">
        <v>94019</v>
      </c>
      <c r="E876" s="8">
        <v>59.5</v>
      </c>
      <c r="F876" s="3">
        <v>42430</v>
      </c>
      <c r="G876" s="2">
        <f>1</f>
        <v>1</v>
      </c>
      <c r="H876" s="26">
        <f>IF(SUMPRODUCT(($A$2:$A876=A876)*($B$2:$B876=B876))&gt;1,0,1)</f>
        <v>0</v>
      </c>
      <c r="I876" s="2">
        <f>COUNTIFS(customer_data[[#All],[customer_name]],customer_data[[#This Row],[customer_name]],customer_data[[#All],[city]],customer_data[[#This Row],[city]])</f>
        <v>3</v>
      </c>
    </row>
    <row r="877" spans="1:9" x14ac:dyDescent="0.25">
      <c r="A877" s="2" t="s">
        <v>118</v>
      </c>
      <c r="B877" s="2" t="s">
        <v>119</v>
      </c>
      <c r="C877" s="2" t="s">
        <v>713</v>
      </c>
      <c r="D877" s="2">
        <v>94019</v>
      </c>
      <c r="E877" s="8">
        <v>53.94</v>
      </c>
      <c r="F877" s="3">
        <v>42522</v>
      </c>
      <c r="G877" s="2">
        <f>1</f>
        <v>1</v>
      </c>
      <c r="H877" s="26">
        <f>IF(SUMPRODUCT(($A$2:$A877=A877)*($B$2:$B877=B877))&gt;1,0,1)</f>
        <v>1</v>
      </c>
      <c r="I877" s="2">
        <f>COUNTIFS(customer_data[[#All],[customer_name]],customer_data[[#This Row],[customer_name]],customer_data[[#All],[city]],customer_data[[#This Row],[city]])</f>
        <v>2</v>
      </c>
    </row>
    <row r="878" spans="1:9" x14ac:dyDescent="0.25">
      <c r="A878" s="2" t="s">
        <v>118</v>
      </c>
      <c r="B878" s="2" t="s">
        <v>119</v>
      </c>
      <c r="C878" s="2" t="s">
        <v>713</v>
      </c>
      <c r="D878" s="2">
        <v>94019</v>
      </c>
      <c r="E878" s="8">
        <v>53.94</v>
      </c>
      <c r="F878" s="3">
        <v>42552</v>
      </c>
      <c r="G878" s="2">
        <f>1</f>
        <v>1</v>
      </c>
      <c r="H878" s="26">
        <f>IF(SUMPRODUCT(($A$2:$A878=A878)*($B$2:$B878=B878))&gt;1,0,1)</f>
        <v>0</v>
      </c>
      <c r="I878" s="2">
        <f>COUNTIFS(customer_data[[#All],[customer_name]],customer_data[[#This Row],[customer_name]],customer_data[[#All],[city]],customer_data[[#This Row],[city]])</f>
        <v>2</v>
      </c>
    </row>
    <row r="879" spans="1:9" x14ac:dyDescent="0.25">
      <c r="A879" s="2" t="s">
        <v>476</v>
      </c>
      <c r="B879" s="2" t="s">
        <v>477</v>
      </c>
      <c r="C879" s="2" t="s">
        <v>713</v>
      </c>
      <c r="D879" s="2">
        <v>94019</v>
      </c>
      <c r="E879" s="8">
        <v>50.95</v>
      </c>
      <c r="F879" s="3">
        <v>42552</v>
      </c>
      <c r="G879" s="2">
        <f>1</f>
        <v>1</v>
      </c>
      <c r="H879" s="26">
        <f>IF(SUMPRODUCT(($A$2:$A879=A879)*($B$2:$B879=B879))&gt;1,0,1)</f>
        <v>1</v>
      </c>
      <c r="I879" s="2">
        <f>COUNTIFS(customer_data[[#All],[customer_name]],customer_data[[#This Row],[customer_name]],customer_data[[#All],[city]],customer_data[[#This Row],[city]])</f>
        <v>1</v>
      </c>
    </row>
    <row r="880" spans="1:9" x14ac:dyDescent="0.25">
      <c r="A880" s="2" t="s">
        <v>436</v>
      </c>
      <c r="B880" s="2" t="s">
        <v>437</v>
      </c>
      <c r="C880" s="2" t="s">
        <v>713</v>
      </c>
      <c r="D880" s="2">
        <v>94019</v>
      </c>
      <c r="E880" s="8">
        <v>48.06</v>
      </c>
      <c r="F880" s="3">
        <v>42491</v>
      </c>
      <c r="G880" s="2">
        <f>1</f>
        <v>1</v>
      </c>
      <c r="H880" s="26">
        <f>IF(SUMPRODUCT(($A$2:$A880=A880)*($B$2:$B880=B880))&gt;1,0,1)</f>
        <v>1</v>
      </c>
      <c r="I880" s="2">
        <f>COUNTIFS(customer_data[[#All],[customer_name]],customer_data[[#This Row],[customer_name]],customer_data[[#All],[city]],customer_data[[#This Row],[city]])</f>
        <v>3</v>
      </c>
    </row>
    <row r="881" spans="1:9" x14ac:dyDescent="0.25">
      <c r="A881" s="2" t="s">
        <v>436</v>
      </c>
      <c r="B881" s="2" t="s">
        <v>437</v>
      </c>
      <c r="C881" s="2" t="s">
        <v>713</v>
      </c>
      <c r="D881" s="2">
        <v>94019</v>
      </c>
      <c r="E881" s="8">
        <v>48.06</v>
      </c>
      <c r="F881" s="3">
        <v>42522</v>
      </c>
      <c r="G881" s="2">
        <f>1</f>
        <v>1</v>
      </c>
      <c r="H881" s="26">
        <f>IF(SUMPRODUCT(($A$2:$A881=A881)*($B$2:$B881=B881))&gt;1,0,1)</f>
        <v>0</v>
      </c>
      <c r="I881" s="2">
        <f>COUNTIFS(customer_data[[#All],[customer_name]],customer_data[[#This Row],[customer_name]],customer_data[[#All],[city]],customer_data[[#This Row],[city]])</f>
        <v>3</v>
      </c>
    </row>
    <row r="882" spans="1:9" x14ac:dyDescent="0.25">
      <c r="A882" s="2" t="s">
        <v>436</v>
      </c>
      <c r="B882" s="2" t="s">
        <v>437</v>
      </c>
      <c r="C882" s="2" t="s">
        <v>713</v>
      </c>
      <c r="D882" s="2">
        <v>94019</v>
      </c>
      <c r="E882" s="8">
        <v>48.06</v>
      </c>
      <c r="F882" s="3">
        <v>42552</v>
      </c>
      <c r="G882" s="2">
        <f>1</f>
        <v>1</v>
      </c>
      <c r="H882" s="26">
        <f>IF(SUMPRODUCT(($A$2:$A882=A882)*($B$2:$B882=B882))&gt;1,0,1)</f>
        <v>0</v>
      </c>
      <c r="I882" s="2">
        <f>COUNTIFS(customer_data[[#All],[customer_name]],customer_data[[#This Row],[customer_name]],customer_data[[#All],[city]],customer_data[[#This Row],[city]])</f>
        <v>3</v>
      </c>
    </row>
    <row r="883" spans="1:9" x14ac:dyDescent="0.25">
      <c r="A883" s="2" t="s">
        <v>408</v>
      </c>
      <c r="B883" s="2" t="s">
        <v>409</v>
      </c>
      <c r="C883" s="2" t="s">
        <v>713</v>
      </c>
      <c r="D883" s="2">
        <v>94019</v>
      </c>
      <c r="E883" s="8">
        <v>46.72</v>
      </c>
      <c r="F883" s="3">
        <v>42552</v>
      </c>
      <c r="G883" s="2">
        <f>1</f>
        <v>1</v>
      </c>
      <c r="H883" s="26">
        <f>IF(SUMPRODUCT(($A$2:$A883=A883)*($B$2:$B883=B883))&gt;1,0,1)</f>
        <v>1</v>
      </c>
      <c r="I883" s="2">
        <f>COUNTIFS(customer_data[[#All],[customer_name]],customer_data[[#This Row],[customer_name]],customer_data[[#All],[city]],customer_data[[#This Row],[city]])</f>
        <v>1</v>
      </c>
    </row>
    <row r="884" spans="1:9" x14ac:dyDescent="0.25">
      <c r="A884" s="2" t="s">
        <v>234</v>
      </c>
      <c r="B884" s="2" t="s">
        <v>235</v>
      </c>
      <c r="C884" s="2" t="s">
        <v>713</v>
      </c>
      <c r="D884" s="2">
        <v>94019</v>
      </c>
      <c r="E884" s="8">
        <v>36.82</v>
      </c>
      <c r="F884" s="3">
        <v>42461</v>
      </c>
      <c r="G884" s="2">
        <f>1</f>
        <v>1</v>
      </c>
      <c r="H884" s="26">
        <f>IF(SUMPRODUCT(($A$2:$A884=A884)*($B$2:$B884=B884))&gt;1,0,1)</f>
        <v>1</v>
      </c>
      <c r="I884" s="2">
        <f>COUNTIFS(customer_data[[#All],[customer_name]],customer_data[[#This Row],[customer_name]],customer_data[[#All],[city]],customer_data[[#This Row],[city]])</f>
        <v>4</v>
      </c>
    </row>
    <row r="885" spans="1:9" x14ac:dyDescent="0.25">
      <c r="A885" s="2" t="s">
        <v>234</v>
      </c>
      <c r="B885" s="2" t="s">
        <v>235</v>
      </c>
      <c r="C885" s="2" t="s">
        <v>713</v>
      </c>
      <c r="D885" s="2">
        <v>94019</v>
      </c>
      <c r="E885" s="8">
        <v>36.82</v>
      </c>
      <c r="F885" s="3">
        <v>42491</v>
      </c>
      <c r="G885" s="2">
        <f>1</f>
        <v>1</v>
      </c>
      <c r="H885" s="26">
        <f>IF(SUMPRODUCT(($A$2:$A885=A885)*($B$2:$B885=B885))&gt;1,0,1)</f>
        <v>0</v>
      </c>
      <c r="I885" s="2">
        <f>COUNTIFS(customer_data[[#All],[customer_name]],customer_data[[#This Row],[customer_name]],customer_data[[#All],[city]],customer_data[[#This Row],[city]])</f>
        <v>4</v>
      </c>
    </row>
    <row r="886" spans="1:9" x14ac:dyDescent="0.25">
      <c r="A886" s="2" t="s">
        <v>234</v>
      </c>
      <c r="B886" s="2" t="s">
        <v>235</v>
      </c>
      <c r="C886" s="2" t="s">
        <v>713</v>
      </c>
      <c r="D886" s="2">
        <v>94019</v>
      </c>
      <c r="E886" s="8">
        <v>36.82</v>
      </c>
      <c r="F886" s="3">
        <v>42522</v>
      </c>
      <c r="G886" s="2">
        <f>1</f>
        <v>1</v>
      </c>
      <c r="H886" s="26">
        <f>IF(SUMPRODUCT(($A$2:$A886=A886)*($B$2:$B886=B886))&gt;1,0,1)</f>
        <v>0</v>
      </c>
      <c r="I886" s="2">
        <f>COUNTIFS(customer_data[[#All],[customer_name]],customer_data[[#This Row],[customer_name]],customer_data[[#All],[city]],customer_data[[#This Row],[city]])</f>
        <v>4</v>
      </c>
    </row>
    <row r="887" spans="1:9" x14ac:dyDescent="0.25">
      <c r="A887" s="2" t="s">
        <v>234</v>
      </c>
      <c r="B887" s="2" t="s">
        <v>235</v>
      </c>
      <c r="C887" s="2" t="s">
        <v>713</v>
      </c>
      <c r="D887" s="2">
        <v>94019</v>
      </c>
      <c r="E887" s="8">
        <v>36.82</v>
      </c>
      <c r="F887" s="3">
        <v>42552</v>
      </c>
      <c r="G887" s="2">
        <f>1</f>
        <v>1</v>
      </c>
      <c r="H887" s="26">
        <f>IF(SUMPRODUCT(($A$2:$A887=A887)*($B$2:$B887=B887))&gt;1,0,1)</f>
        <v>0</v>
      </c>
      <c r="I887" s="2">
        <f>COUNTIFS(customer_data[[#All],[customer_name]],customer_data[[#This Row],[customer_name]],customer_data[[#All],[city]],customer_data[[#This Row],[city]])</f>
        <v>4</v>
      </c>
    </row>
    <row r="888" spans="1:9" x14ac:dyDescent="0.25">
      <c r="A888" s="2" t="s">
        <v>32</v>
      </c>
      <c r="B888" s="2" t="s">
        <v>33</v>
      </c>
      <c r="C888" s="2" t="s">
        <v>713</v>
      </c>
      <c r="D888" s="2">
        <v>94019</v>
      </c>
      <c r="E888" s="8">
        <v>33.979999999999997</v>
      </c>
      <c r="F888" s="3">
        <v>42491</v>
      </c>
      <c r="G888" s="2">
        <f>1</f>
        <v>1</v>
      </c>
      <c r="H888" s="26">
        <f>IF(SUMPRODUCT(($A$2:$A888=A888)*($B$2:$B888=B888))&gt;1,0,1)</f>
        <v>1</v>
      </c>
      <c r="I888" s="2">
        <f>COUNTIFS(customer_data[[#All],[customer_name]],customer_data[[#This Row],[customer_name]],customer_data[[#All],[city]],customer_data[[#This Row],[city]])</f>
        <v>3</v>
      </c>
    </row>
    <row r="889" spans="1:9" x14ac:dyDescent="0.25">
      <c r="A889" s="2" t="s">
        <v>32</v>
      </c>
      <c r="B889" s="2" t="s">
        <v>33</v>
      </c>
      <c r="C889" s="2" t="s">
        <v>713</v>
      </c>
      <c r="D889" s="2">
        <v>94019</v>
      </c>
      <c r="E889" s="8">
        <v>33.979999999999997</v>
      </c>
      <c r="F889" s="3">
        <v>42522</v>
      </c>
      <c r="G889" s="2">
        <f>1</f>
        <v>1</v>
      </c>
      <c r="H889" s="26">
        <f>IF(SUMPRODUCT(($A$2:$A889=A889)*($B$2:$B889=B889))&gt;1,0,1)</f>
        <v>0</v>
      </c>
      <c r="I889" s="2">
        <f>COUNTIFS(customer_data[[#All],[customer_name]],customer_data[[#This Row],[customer_name]],customer_data[[#All],[city]],customer_data[[#This Row],[city]])</f>
        <v>3</v>
      </c>
    </row>
    <row r="890" spans="1:9" x14ac:dyDescent="0.25">
      <c r="A890" s="2" t="s">
        <v>32</v>
      </c>
      <c r="B890" s="2" t="s">
        <v>33</v>
      </c>
      <c r="C890" s="2" t="s">
        <v>713</v>
      </c>
      <c r="D890" s="2">
        <v>94019</v>
      </c>
      <c r="E890" s="8">
        <v>33.979999999999997</v>
      </c>
      <c r="F890" s="3">
        <v>42552</v>
      </c>
      <c r="G890" s="2">
        <f>1</f>
        <v>1</v>
      </c>
      <c r="H890" s="26">
        <f>IF(SUMPRODUCT(($A$2:$A890=A890)*($B$2:$B890=B890))&gt;1,0,1)</f>
        <v>0</v>
      </c>
      <c r="I890" s="2">
        <f>COUNTIFS(customer_data[[#All],[customer_name]],customer_data[[#This Row],[customer_name]],customer_data[[#All],[city]],customer_data[[#This Row],[city]])</f>
        <v>3</v>
      </c>
    </row>
    <row r="891" spans="1:9" x14ac:dyDescent="0.25">
      <c r="A891" s="2" t="s">
        <v>278</v>
      </c>
      <c r="B891" s="2" t="s">
        <v>279</v>
      </c>
      <c r="C891" s="2" t="s">
        <v>713</v>
      </c>
      <c r="D891" s="2">
        <v>94019</v>
      </c>
      <c r="E891" s="8">
        <v>38.61</v>
      </c>
      <c r="F891" s="3">
        <v>42552</v>
      </c>
      <c r="G891" s="2">
        <f>1</f>
        <v>1</v>
      </c>
      <c r="H891" s="26">
        <f>IF(SUMPRODUCT(($A$2:$A891=A891)*($B$2:$B891=B891))&gt;1,0,1)</f>
        <v>1</v>
      </c>
      <c r="I891" s="2">
        <f>COUNTIFS(customer_data[[#All],[customer_name]],customer_data[[#This Row],[customer_name]],customer_data[[#All],[city]],customer_data[[#This Row],[city]])</f>
        <v>1</v>
      </c>
    </row>
    <row r="892" spans="1:9" x14ac:dyDescent="0.25">
      <c r="A892" s="2" t="s">
        <v>116</v>
      </c>
      <c r="B892" s="2" t="s">
        <v>117</v>
      </c>
      <c r="C892" s="2" t="s">
        <v>713</v>
      </c>
      <c r="D892" s="2">
        <v>94019</v>
      </c>
      <c r="E892" s="8">
        <v>84.98</v>
      </c>
      <c r="F892" s="3">
        <v>42552</v>
      </c>
      <c r="G892" s="2">
        <f>1</f>
        <v>1</v>
      </c>
      <c r="H892" s="26">
        <f>IF(SUMPRODUCT(($A$2:$A892=A892)*($B$2:$B892=B892))&gt;1,0,1)</f>
        <v>1</v>
      </c>
      <c r="I892" s="2">
        <f>COUNTIFS(customer_data[[#All],[customer_name]],customer_data[[#This Row],[customer_name]],customer_data[[#All],[city]],customer_data[[#This Row],[city]])</f>
        <v>1</v>
      </c>
    </row>
    <row r="893" spans="1:9" x14ac:dyDescent="0.25">
      <c r="A893" s="2" t="s">
        <v>418</v>
      </c>
      <c r="B893" s="2" t="s">
        <v>419</v>
      </c>
      <c r="C893" s="2" t="s">
        <v>713</v>
      </c>
      <c r="D893" s="2">
        <v>94019</v>
      </c>
      <c r="E893" s="8">
        <v>46.73</v>
      </c>
      <c r="F893" s="3">
        <v>42461</v>
      </c>
      <c r="G893" s="2">
        <f>1</f>
        <v>1</v>
      </c>
      <c r="H893" s="26">
        <f>IF(SUMPRODUCT(($A$2:$A893=A893)*($B$2:$B893=B893))&gt;1,0,1)</f>
        <v>1</v>
      </c>
      <c r="I893" s="2">
        <f>COUNTIFS(customer_data[[#All],[customer_name]],customer_data[[#This Row],[customer_name]],customer_data[[#All],[city]],customer_data[[#This Row],[city]])</f>
        <v>4</v>
      </c>
    </row>
    <row r="894" spans="1:9" x14ac:dyDescent="0.25">
      <c r="A894" s="2" t="s">
        <v>418</v>
      </c>
      <c r="B894" s="2" t="s">
        <v>419</v>
      </c>
      <c r="C894" s="2" t="s">
        <v>713</v>
      </c>
      <c r="D894" s="2">
        <v>94019</v>
      </c>
      <c r="E894" s="8">
        <v>46.73</v>
      </c>
      <c r="F894" s="3">
        <v>42491</v>
      </c>
      <c r="G894" s="2">
        <f>1</f>
        <v>1</v>
      </c>
      <c r="H894" s="26">
        <f>IF(SUMPRODUCT(($A$2:$A894=A894)*($B$2:$B894=B894))&gt;1,0,1)</f>
        <v>0</v>
      </c>
      <c r="I894" s="2">
        <f>COUNTIFS(customer_data[[#All],[customer_name]],customer_data[[#This Row],[customer_name]],customer_data[[#All],[city]],customer_data[[#This Row],[city]])</f>
        <v>4</v>
      </c>
    </row>
    <row r="895" spans="1:9" x14ac:dyDescent="0.25">
      <c r="A895" s="2" t="s">
        <v>418</v>
      </c>
      <c r="B895" s="2" t="s">
        <v>419</v>
      </c>
      <c r="C895" s="2" t="s">
        <v>713</v>
      </c>
      <c r="D895" s="2">
        <v>94019</v>
      </c>
      <c r="E895" s="8">
        <v>46.73</v>
      </c>
      <c r="F895" s="3">
        <v>42522</v>
      </c>
      <c r="G895" s="2">
        <f>1</f>
        <v>1</v>
      </c>
      <c r="H895" s="26">
        <f>IF(SUMPRODUCT(($A$2:$A895=A895)*($B$2:$B895=B895))&gt;1,0,1)</f>
        <v>0</v>
      </c>
      <c r="I895" s="2">
        <f>COUNTIFS(customer_data[[#All],[customer_name]],customer_data[[#This Row],[customer_name]],customer_data[[#All],[city]],customer_data[[#This Row],[city]])</f>
        <v>4</v>
      </c>
    </row>
    <row r="896" spans="1:9" x14ac:dyDescent="0.25">
      <c r="A896" s="2" t="s">
        <v>418</v>
      </c>
      <c r="B896" s="2" t="s">
        <v>419</v>
      </c>
      <c r="C896" s="2" t="s">
        <v>713</v>
      </c>
      <c r="D896" s="2">
        <v>94019</v>
      </c>
      <c r="E896" s="8">
        <v>46.73</v>
      </c>
      <c r="F896" s="3">
        <v>42552</v>
      </c>
      <c r="G896" s="2">
        <f>1</f>
        <v>1</v>
      </c>
      <c r="H896" s="26">
        <f>IF(SUMPRODUCT(($A$2:$A896=A896)*($B$2:$B896=B896))&gt;1,0,1)</f>
        <v>0</v>
      </c>
      <c r="I896" s="2">
        <f>COUNTIFS(customer_data[[#All],[customer_name]],customer_data[[#This Row],[customer_name]],customer_data[[#All],[city]],customer_data[[#This Row],[city]])</f>
        <v>4</v>
      </c>
    </row>
    <row r="897" spans="1:9" x14ac:dyDescent="0.25">
      <c r="A897" s="2" t="s">
        <v>314</v>
      </c>
      <c r="B897" s="2" t="s">
        <v>315</v>
      </c>
      <c r="C897" s="2" t="s">
        <v>713</v>
      </c>
      <c r="D897" s="2">
        <v>94019</v>
      </c>
      <c r="E897" s="8">
        <v>59.45</v>
      </c>
      <c r="F897" s="3">
        <v>42430</v>
      </c>
      <c r="G897" s="2">
        <f>1</f>
        <v>1</v>
      </c>
      <c r="H897" s="26">
        <f>IF(SUMPRODUCT(($A$2:$A897=A897)*($B$2:$B897=B897))&gt;1,0,1)</f>
        <v>1</v>
      </c>
      <c r="I897" s="2">
        <f>COUNTIFS(customer_data[[#All],[customer_name]],customer_data[[#This Row],[customer_name]],customer_data[[#All],[city]],customer_data[[#This Row],[city]])</f>
        <v>5</v>
      </c>
    </row>
    <row r="898" spans="1:9" x14ac:dyDescent="0.25">
      <c r="A898" s="2" t="s">
        <v>314</v>
      </c>
      <c r="B898" s="2" t="s">
        <v>315</v>
      </c>
      <c r="C898" s="2" t="s">
        <v>713</v>
      </c>
      <c r="D898" s="2">
        <v>94019</v>
      </c>
      <c r="E898" s="8">
        <v>59.45</v>
      </c>
      <c r="F898" s="3">
        <v>42461</v>
      </c>
      <c r="G898" s="2">
        <f>1</f>
        <v>1</v>
      </c>
      <c r="H898" s="26">
        <f>IF(SUMPRODUCT(($A$2:$A898=A898)*($B$2:$B898=B898))&gt;1,0,1)</f>
        <v>0</v>
      </c>
      <c r="I898" s="2">
        <f>COUNTIFS(customer_data[[#All],[customer_name]],customer_data[[#This Row],[customer_name]],customer_data[[#All],[city]],customer_data[[#This Row],[city]])</f>
        <v>5</v>
      </c>
    </row>
    <row r="899" spans="1:9" x14ac:dyDescent="0.25">
      <c r="A899" s="2" t="s">
        <v>314</v>
      </c>
      <c r="B899" s="2" t="s">
        <v>315</v>
      </c>
      <c r="C899" s="2" t="s">
        <v>713</v>
      </c>
      <c r="D899" s="2">
        <v>94019</v>
      </c>
      <c r="E899" s="8">
        <v>59.45</v>
      </c>
      <c r="F899" s="3">
        <v>42491</v>
      </c>
      <c r="G899" s="2">
        <f>1</f>
        <v>1</v>
      </c>
      <c r="H899" s="26">
        <f>IF(SUMPRODUCT(($A$2:$A899=A899)*($B$2:$B899=B899))&gt;1,0,1)</f>
        <v>0</v>
      </c>
      <c r="I899" s="2">
        <f>COUNTIFS(customer_data[[#All],[customer_name]],customer_data[[#This Row],[customer_name]],customer_data[[#All],[city]],customer_data[[#This Row],[city]])</f>
        <v>5</v>
      </c>
    </row>
    <row r="900" spans="1:9" x14ac:dyDescent="0.25">
      <c r="A900" s="2" t="s">
        <v>314</v>
      </c>
      <c r="B900" s="2" t="s">
        <v>315</v>
      </c>
      <c r="C900" s="2" t="s">
        <v>713</v>
      </c>
      <c r="D900" s="2">
        <v>94019</v>
      </c>
      <c r="E900" s="8">
        <v>59.45</v>
      </c>
      <c r="F900" s="3">
        <v>42522</v>
      </c>
      <c r="G900" s="2">
        <f>1</f>
        <v>1</v>
      </c>
      <c r="H900" s="26">
        <f>IF(SUMPRODUCT(($A$2:$A900=A900)*($B$2:$B900=B900))&gt;1,0,1)</f>
        <v>0</v>
      </c>
      <c r="I900" s="2">
        <f>COUNTIFS(customer_data[[#All],[customer_name]],customer_data[[#This Row],[customer_name]],customer_data[[#All],[city]],customer_data[[#This Row],[city]])</f>
        <v>5</v>
      </c>
    </row>
    <row r="901" spans="1:9" x14ac:dyDescent="0.25">
      <c r="A901" s="2" t="s">
        <v>314</v>
      </c>
      <c r="B901" s="2" t="s">
        <v>315</v>
      </c>
      <c r="C901" s="2" t="s">
        <v>713</v>
      </c>
      <c r="D901" s="2">
        <v>94019</v>
      </c>
      <c r="E901" s="8">
        <v>59.45</v>
      </c>
      <c r="F901" s="3">
        <v>42552</v>
      </c>
      <c r="G901" s="2">
        <f>1</f>
        <v>1</v>
      </c>
      <c r="H901" s="26">
        <f>IF(SUMPRODUCT(($A$2:$A901=A901)*($B$2:$B901=B901))&gt;1,0,1)</f>
        <v>0</v>
      </c>
      <c r="I901" s="2">
        <f>COUNTIFS(customer_data[[#All],[customer_name]],customer_data[[#This Row],[customer_name]],customer_data[[#All],[city]],customer_data[[#This Row],[city]])</f>
        <v>5</v>
      </c>
    </row>
    <row r="902" spans="1:9" x14ac:dyDescent="0.25">
      <c r="A902" s="2" t="s">
        <v>636</v>
      </c>
      <c r="B902" s="2" t="s">
        <v>637</v>
      </c>
      <c r="C902" s="2" t="s">
        <v>713</v>
      </c>
      <c r="D902" s="2">
        <v>94019</v>
      </c>
      <c r="E902" s="8">
        <v>74.34</v>
      </c>
      <c r="F902" s="3">
        <v>42522</v>
      </c>
      <c r="G902" s="2">
        <f>1</f>
        <v>1</v>
      </c>
      <c r="H902" s="26">
        <f>IF(SUMPRODUCT(($A$2:$A902=A902)*($B$2:$B902=B902))&gt;1,0,1)</f>
        <v>1</v>
      </c>
      <c r="I902" s="2">
        <f>COUNTIFS(customer_data[[#All],[customer_name]],customer_data[[#This Row],[customer_name]],customer_data[[#All],[city]],customer_data[[#This Row],[city]])</f>
        <v>2</v>
      </c>
    </row>
    <row r="903" spans="1:9" x14ac:dyDescent="0.25">
      <c r="A903" s="2" t="s">
        <v>636</v>
      </c>
      <c r="B903" s="2" t="s">
        <v>637</v>
      </c>
      <c r="C903" s="2" t="s">
        <v>713</v>
      </c>
      <c r="D903" s="2">
        <v>94019</v>
      </c>
      <c r="E903" s="8">
        <v>74.34</v>
      </c>
      <c r="F903" s="3">
        <v>42552</v>
      </c>
      <c r="G903" s="2">
        <f>1</f>
        <v>1</v>
      </c>
      <c r="H903" s="26">
        <f>IF(SUMPRODUCT(($A$2:$A903=A903)*($B$2:$B903=B903))&gt;1,0,1)</f>
        <v>0</v>
      </c>
      <c r="I903" s="2">
        <f>COUNTIFS(customer_data[[#All],[customer_name]],customer_data[[#This Row],[customer_name]],customer_data[[#All],[city]],customer_data[[#This Row],[city]])</f>
        <v>2</v>
      </c>
    </row>
    <row r="904" spans="1:9" x14ac:dyDescent="0.25">
      <c r="A904" s="2" t="s">
        <v>48</v>
      </c>
      <c r="B904" s="2" t="s">
        <v>49</v>
      </c>
      <c r="C904" s="2" t="s">
        <v>713</v>
      </c>
      <c r="D904" s="2">
        <v>94019</v>
      </c>
      <c r="E904" s="8">
        <v>47.55</v>
      </c>
      <c r="F904" s="3">
        <v>42522</v>
      </c>
      <c r="G904" s="2">
        <f>1</f>
        <v>1</v>
      </c>
      <c r="H904" s="26">
        <f>IF(SUMPRODUCT(($A$2:$A904=A904)*($B$2:$B904=B904))&gt;1,0,1)</f>
        <v>1</v>
      </c>
      <c r="I904" s="2">
        <f>COUNTIFS(customer_data[[#All],[customer_name]],customer_data[[#This Row],[customer_name]],customer_data[[#All],[city]],customer_data[[#This Row],[city]])</f>
        <v>2</v>
      </c>
    </row>
    <row r="905" spans="1:9" x14ac:dyDescent="0.25">
      <c r="A905" s="2" t="s">
        <v>48</v>
      </c>
      <c r="B905" s="2" t="s">
        <v>49</v>
      </c>
      <c r="C905" s="2" t="s">
        <v>713</v>
      </c>
      <c r="D905" s="2">
        <v>94019</v>
      </c>
      <c r="E905" s="8">
        <v>47.55</v>
      </c>
      <c r="F905" s="3">
        <v>42552</v>
      </c>
      <c r="G905" s="2">
        <f>1</f>
        <v>1</v>
      </c>
      <c r="H905" s="26">
        <f>IF(SUMPRODUCT(($A$2:$A905=A905)*($B$2:$B905=B905))&gt;1,0,1)</f>
        <v>0</v>
      </c>
      <c r="I905" s="2">
        <f>COUNTIFS(customer_data[[#All],[customer_name]],customer_data[[#This Row],[customer_name]],customer_data[[#All],[city]],customer_data[[#This Row],[city]])</f>
        <v>2</v>
      </c>
    </row>
    <row r="906" spans="1:9" x14ac:dyDescent="0.25">
      <c r="A906" s="2" t="s">
        <v>66</v>
      </c>
      <c r="B906" s="2" t="s">
        <v>67</v>
      </c>
      <c r="C906" s="2" t="s">
        <v>713</v>
      </c>
      <c r="D906" s="2">
        <v>94019</v>
      </c>
      <c r="E906" s="8">
        <v>42.48</v>
      </c>
      <c r="F906" s="3">
        <v>42522</v>
      </c>
      <c r="G906" s="2">
        <f>1</f>
        <v>1</v>
      </c>
      <c r="H906" s="26">
        <f>IF(SUMPRODUCT(($A$2:$A906=A906)*($B$2:$B906=B906))&gt;1,0,1)</f>
        <v>1</v>
      </c>
      <c r="I906" s="2">
        <f>COUNTIFS(customer_data[[#All],[customer_name]],customer_data[[#This Row],[customer_name]],customer_data[[#All],[city]],customer_data[[#This Row],[city]])</f>
        <v>2</v>
      </c>
    </row>
    <row r="907" spans="1:9" x14ac:dyDescent="0.25">
      <c r="A907" s="2" t="s">
        <v>66</v>
      </c>
      <c r="B907" s="2" t="s">
        <v>67</v>
      </c>
      <c r="C907" s="2" t="s">
        <v>713</v>
      </c>
      <c r="D907" s="2">
        <v>94019</v>
      </c>
      <c r="E907" s="8">
        <v>42.48</v>
      </c>
      <c r="F907" s="3">
        <v>42552</v>
      </c>
      <c r="G907" s="2">
        <f>1</f>
        <v>1</v>
      </c>
      <c r="H907" s="26">
        <f>IF(SUMPRODUCT(($A$2:$A907=A907)*($B$2:$B907=B907))&gt;1,0,1)</f>
        <v>0</v>
      </c>
      <c r="I907" s="2">
        <f>COUNTIFS(customer_data[[#All],[customer_name]],customer_data[[#This Row],[customer_name]],customer_data[[#All],[city]],customer_data[[#This Row],[city]])</f>
        <v>2</v>
      </c>
    </row>
    <row r="908" spans="1:9" x14ac:dyDescent="0.25">
      <c r="A908" s="2" t="s">
        <v>592</v>
      </c>
      <c r="B908" s="2" t="s">
        <v>593</v>
      </c>
      <c r="C908" s="2" t="s">
        <v>713</v>
      </c>
      <c r="D908" s="2">
        <v>94019</v>
      </c>
      <c r="E908" s="8">
        <v>61.59</v>
      </c>
      <c r="F908" s="3">
        <v>42461</v>
      </c>
      <c r="G908" s="2">
        <f>1</f>
        <v>1</v>
      </c>
      <c r="H908" s="26">
        <f>IF(SUMPRODUCT(($A$2:$A908=A908)*($B$2:$B908=B908))&gt;1,0,1)</f>
        <v>1</v>
      </c>
      <c r="I908" s="2">
        <f>COUNTIFS(customer_data[[#All],[customer_name]],customer_data[[#This Row],[customer_name]],customer_data[[#All],[city]],customer_data[[#This Row],[city]])</f>
        <v>4</v>
      </c>
    </row>
    <row r="909" spans="1:9" x14ac:dyDescent="0.25">
      <c r="A909" s="2" t="s">
        <v>592</v>
      </c>
      <c r="B909" s="2" t="s">
        <v>593</v>
      </c>
      <c r="C909" s="2" t="s">
        <v>713</v>
      </c>
      <c r="D909" s="2">
        <v>94019</v>
      </c>
      <c r="E909" s="8">
        <v>61.59</v>
      </c>
      <c r="F909" s="3">
        <v>42491</v>
      </c>
      <c r="G909" s="2">
        <f>1</f>
        <v>1</v>
      </c>
      <c r="H909" s="26">
        <f>IF(SUMPRODUCT(($A$2:$A909=A909)*($B$2:$B909=B909))&gt;1,0,1)</f>
        <v>0</v>
      </c>
      <c r="I909" s="2">
        <f>COUNTIFS(customer_data[[#All],[customer_name]],customer_data[[#This Row],[customer_name]],customer_data[[#All],[city]],customer_data[[#This Row],[city]])</f>
        <v>4</v>
      </c>
    </row>
    <row r="910" spans="1:9" x14ac:dyDescent="0.25">
      <c r="A910" s="2" t="s">
        <v>592</v>
      </c>
      <c r="B910" s="2" t="s">
        <v>593</v>
      </c>
      <c r="C910" s="2" t="s">
        <v>713</v>
      </c>
      <c r="D910" s="2">
        <v>94019</v>
      </c>
      <c r="E910" s="8">
        <v>61.59</v>
      </c>
      <c r="F910" s="3">
        <v>42522</v>
      </c>
      <c r="G910" s="2">
        <f>1</f>
        <v>1</v>
      </c>
      <c r="H910" s="26">
        <f>IF(SUMPRODUCT(($A$2:$A910=A910)*($B$2:$B910=B910))&gt;1,0,1)</f>
        <v>0</v>
      </c>
      <c r="I910" s="2">
        <f>COUNTIFS(customer_data[[#All],[customer_name]],customer_data[[#This Row],[customer_name]],customer_data[[#All],[city]],customer_data[[#This Row],[city]])</f>
        <v>4</v>
      </c>
    </row>
    <row r="911" spans="1:9" x14ac:dyDescent="0.25">
      <c r="A911" s="2" t="s">
        <v>592</v>
      </c>
      <c r="B911" s="2" t="s">
        <v>593</v>
      </c>
      <c r="C911" s="2" t="s">
        <v>713</v>
      </c>
      <c r="D911" s="2">
        <v>94019</v>
      </c>
      <c r="E911" s="8">
        <v>61.59</v>
      </c>
      <c r="F911" s="3">
        <v>42552</v>
      </c>
      <c r="G911" s="2">
        <f>1</f>
        <v>1</v>
      </c>
      <c r="H911" s="26">
        <f>IF(SUMPRODUCT(($A$2:$A911=A911)*($B$2:$B911=B911))&gt;1,0,1)</f>
        <v>0</v>
      </c>
      <c r="I911" s="2">
        <f>COUNTIFS(customer_data[[#All],[customer_name]],customer_data[[#This Row],[customer_name]],customer_data[[#All],[city]],customer_data[[#This Row],[city]])</f>
        <v>4</v>
      </c>
    </row>
    <row r="912" spans="1:9" x14ac:dyDescent="0.25">
      <c r="A912" s="2" t="s">
        <v>420</v>
      </c>
      <c r="B912" s="2" t="s">
        <v>421</v>
      </c>
      <c r="C912" s="2" t="s">
        <v>713</v>
      </c>
      <c r="D912" s="2">
        <v>94019</v>
      </c>
      <c r="E912" s="8">
        <v>46.73</v>
      </c>
      <c r="F912" s="3">
        <v>42430</v>
      </c>
      <c r="G912" s="2">
        <f>1</f>
        <v>1</v>
      </c>
      <c r="H912" s="26">
        <f>IF(SUMPRODUCT(($A$2:$A912=A912)*($B$2:$B912=B912))&gt;1,0,1)</f>
        <v>1</v>
      </c>
      <c r="I912" s="2">
        <f>COUNTIFS(customer_data[[#All],[customer_name]],customer_data[[#This Row],[customer_name]],customer_data[[#All],[city]],customer_data[[#This Row],[city]])</f>
        <v>5</v>
      </c>
    </row>
    <row r="913" spans="1:9" x14ac:dyDescent="0.25">
      <c r="A913" s="2" t="s">
        <v>420</v>
      </c>
      <c r="B913" s="2" t="s">
        <v>421</v>
      </c>
      <c r="C913" s="2" t="s">
        <v>713</v>
      </c>
      <c r="D913" s="2">
        <v>94019</v>
      </c>
      <c r="E913" s="8">
        <v>46.73</v>
      </c>
      <c r="F913" s="3">
        <v>42461</v>
      </c>
      <c r="G913" s="2">
        <f>1</f>
        <v>1</v>
      </c>
      <c r="H913" s="26">
        <f>IF(SUMPRODUCT(($A$2:$A913=A913)*($B$2:$B913=B913))&gt;1,0,1)</f>
        <v>0</v>
      </c>
      <c r="I913" s="2">
        <f>COUNTIFS(customer_data[[#All],[customer_name]],customer_data[[#This Row],[customer_name]],customer_data[[#All],[city]],customer_data[[#This Row],[city]])</f>
        <v>5</v>
      </c>
    </row>
    <row r="914" spans="1:9" x14ac:dyDescent="0.25">
      <c r="A914" s="2" t="s">
        <v>420</v>
      </c>
      <c r="B914" s="2" t="s">
        <v>421</v>
      </c>
      <c r="C914" s="2" t="s">
        <v>713</v>
      </c>
      <c r="D914" s="2">
        <v>94019</v>
      </c>
      <c r="E914" s="8">
        <v>46.73</v>
      </c>
      <c r="F914" s="3">
        <v>42491</v>
      </c>
      <c r="G914" s="2">
        <f>1</f>
        <v>1</v>
      </c>
      <c r="H914" s="26">
        <f>IF(SUMPRODUCT(($A$2:$A914=A914)*($B$2:$B914=B914))&gt;1,0,1)</f>
        <v>0</v>
      </c>
      <c r="I914" s="2">
        <f>COUNTIFS(customer_data[[#All],[customer_name]],customer_data[[#This Row],[customer_name]],customer_data[[#All],[city]],customer_data[[#This Row],[city]])</f>
        <v>5</v>
      </c>
    </row>
    <row r="915" spans="1:9" x14ac:dyDescent="0.25">
      <c r="A915" s="2" t="s">
        <v>420</v>
      </c>
      <c r="B915" s="2" t="s">
        <v>421</v>
      </c>
      <c r="C915" s="2" t="s">
        <v>713</v>
      </c>
      <c r="D915" s="2">
        <v>94019</v>
      </c>
      <c r="E915" s="8">
        <v>46.73</v>
      </c>
      <c r="F915" s="3">
        <v>42522</v>
      </c>
      <c r="G915" s="2">
        <f>1</f>
        <v>1</v>
      </c>
      <c r="H915" s="26">
        <f>IF(SUMPRODUCT(($A$2:$A915=A915)*($B$2:$B915=B915))&gt;1,0,1)</f>
        <v>0</v>
      </c>
      <c r="I915" s="2">
        <f>COUNTIFS(customer_data[[#All],[customer_name]],customer_data[[#This Row],[customer_name]],customer_data[[#All],[city]],customer_data[[#This Row],[city]])</f>
        <v>5</v>
      </c>
    </row>
    <row r="916" spans="1:9" x14ac:dyDescent="0.25">
      <c r="A916" s="2" t="s">
        <v>420</v>
      </c>
      <c r="B916" s="2" t="s">
        <v>421</v>
      </c>
      <c r="C916" s="2" t="s">
        <v>713</v>
      </c>
      <c r="D916" s="2">
        <v>94019</v>
      </c>
      <c r="E916" s="8">
        <v>46.73</v>
      </c>
      <c r="F916" s="3">
        <v>42552</v>
      </c>
      <c r="G916" s="2">
        <f>1</f>
        <v>1</v>
      </c>
      <c r="H916" s="26">
        <f>IF(SUMPRODUCT(($A$2:$A916=A916)*($B$2:$B916=B916))&gt;1,0,1)</f>
        <v>0</v>
      </c>
      <c r="I916" s="2">
        <f>COUNTIFS(customer_data[[#All],[customer_name]],customer_data[[#This Row],[customer_name]],customer_data[[#All],[city]],customer_data[[#This Row],[city]])</f>
        <v>5</v>
      </c>
    </row>
    <row r="917" spans="1:9" x14ac:dyDescent="0.25">
      <c r="A917" s="2" t="s">
        <v>58</v>
      </c>
      <c r="B917" s="2" t="s">
        <v>59</v>
      </c>
      <c r="C917" s="2" t="s">
        <v>713</v>
      </c>
      <c r="D917" s="2">
        <v>94019</v>
      </c>
      <c r="E917" s="8">
        <v>39.369999999999997</v>
      </c>
      <c r="F917" s="3">
        <v>42522</v>
      </c>
      <c r="G917" s="2">
        <f>1</f>
        <v>1</v>
      </c>
      <c r="H917" s="26">
        <f>IF(SUMPRODUCT(($A$2:$A917=A917)*($B$2:$B917=B917))&gt;1,0,1)</f>
        <v>1</v>
      </c>
      <c r="I917" s="2">
        <f>COUNTIFS(customer_data[[#All],[customer_name]],customer_data[[#This Row],[customer_name]],customer_data[[#All],[city]],customer_data[[#This Row],[city]])</f>
        <v>2</v>
      </c>
    </row>
    <row r="918" spans="1:9" x14ac:dyDescent="0.25">
      <c r="A918" s="2" t="s">
        <v>58</v>
      </c>
      <c r="B918" s="2" t="s">
        <v>59</v>
      </c>
      <c r="C918" s="2" t="s">
        <v>713</v>
      </c>
      <c r="D918" s="2">
        <v>94019</v>
      </c>
      <c r="E918" s="8">
        <v>39.369999999999997</v>
      </c>
      <c r="F918" s="3">
        <v>42552</v>
      </c>
      <c r="G918" s="2">
        <f>1</f>
        <v>1</v>
      </c>
      <c r="H918" s="26">
        <f>IF(SUMPRODUCT(($A$2:$A918=A918)*($B$2:$B918=B918))&gt;1,0,1)</f>
        <v>0</v>
      </c>
      <c r="I918" s="2">
        <f>COUNTIFS(customer_data[[#All],[customer_name]],customer_data[[#This Row],[customer_name]],customer_data[[#All],[city]],customer_data[[#This Row],[city]])</f>
        <v>2</v>
      </c>
    </row>
    <row r="919" spans="1:9" x14ac:dyDescent="0.25">
      <c r="A919" s="2" t="s">
        <v>160</v>
      </c>
      <c r="B919" s="2" t="s">
        <v>161</v>
      </c>
      <c r="C919" s="2" t="s">
        <v>713</v>
      </c>
      <c r="D919" s="2">
        <v>94019</v>
      </c>
      <c r="E919" s="8">
        <v>59.48</v>
      </c>
      <c r="F919" s="3">
        <v>42522</v>
      </c>
      <c r="G919" s="2">
        <f>1</f>
        <v>1</v>
      </c>
      <c r="H919" s="26">
        <f>IF(SUMPRODUCT(($A$2:$A919=A919)*($B$2:$B919=B919))&gt;1,0,1)</f>
        <v>1</v>
      </c>
      <c r="I919" s="2">
        <f>COUNTIFS(customer_data[[#All],[customer_name]],customer_data[[#This Row],[customer_name]],customer_data[[#All],[city]],customer_data[[#This Row],[city]])</f>
        <v>2</v>
      </c>
    </row>
    <row r="920" spans="1:9" x14ac:dyDescent="0.25">
      <c r="A920" s="2" t="s">
        <v>160</v>
      </c>
      <c r="B920" s="2" t="s">
        <v>161</v>
      </c>
      <c r="C920" s="2" t="s">
        <v>713</v>
      </c>
      <c r="D920" s="2">
        <v>94019</v>
      </c>
      <c r="E920" s="8">
        <v>59.48</v>
      </c>
      <c r="F920" s="3">
        <v>42552</v>
      </c>
      <c r="G920" s="2">
        <f>1</f>
        <v>1</v>
      </c>
      <c r="H920" s="26">
        <f>IF(SUMPRODUCT(($A$2:$A920=A920)*($B$2:$B920=B920))&gt;1,0,1)</f>
        <v>0</v>
      </c>
      <c r="I920" s="2">
        <f>COUNTIFS(customer_data[[#All],[customer_name]],customer_data[[#This Row],[customer_name]],customer_data[[#All],[city]],customer_data[[#This Row],[city]])</f>
        <v>2</v>
      </c>
    </row>
    <row r="921" spans="1:9" x14ac:dyDescent="0.25">
      <c r="A921" s="2" t="s">
        <v>132</v>
      </c>
      <c r="B921" s="2" t="s">
        <v>133</v>
      </c>
      <c r="C921" s="2" t="s">
        <v>713</v>
      </c>
      <c r="D921" s="2">
        <v>94019</v>
      </c>
      <c r="E921" s="8">
        <v>29.75</v>
      </c>
      <c r="F921" s="3">
        <v>42430</v>
      </c>
      <c r="G921" s="2">
        <f>1</f>
        <v>1</v>
      </c>
      <c r="H921" s="26">
        <f>IF(SUMPRODUCT(($A$2:$A921=A921)*($B$2:$B921=B921))&gt;1,0,1)</f>
        <v>1</v>
      </c>
      <c r="I921" s="2">
        <f>COUNTIFS(customer_data[[#All],[customer_name]],customer_data[[#This Row],[customer_name]],customer_data[[#All],[city]],customer_data[[#This Row],[city]])</f>
        <v>5</v>
      </c>
    </row>
    <row r="922" spans="1:9" x14ac:dyDescent="0.25">
      <c r="A922" s="2" t="s">
        <v>132</v>
      </c>
      <c r="B922" s="2" t="s">
        <v>133</v>
      </c>
      <c r="C922" s="2" t="s">
        <v>713</v>
      </c>
      <c r="D922" s="2">
        <v>94019</v>
      </c>
      <c r="E922" s="8">
        <v>29.75</v>
      </c>
      <c r="F922" s="3">
        <v>42461</v>
      </c>
      <c r="G922" s="2">
        <f>1</f>
        <v>1</v>
      </c>
      <c r="H922" s="26">
        <f>IF(SUMPRODUCT(($A$2:$A922=A922)*($B$2:$B922=B922))&gt;1,0,1)</f>
        <v>0</v>
      </c>
      <c r="I922" s="2">
        <f>COUNTIFS(customer_data[[#All],[customer_name]],customer_data[[#This Row],[customer_name]],customer_data[[#All],[city]],customer_data[[#This Row],[city]])</f>
        <v>5</v>
      </c>
    </row>
    <row r="923" spans="1:9" x14ac:dyDescent="0.25">
      <c r="A923" s="2" t="s">
        <v>132</v>
      </c>
      <c r="B923" s="2" t="s">
        <v>133</v>
      </c>
      <c r="C923" s="2" t="s">
        <v>713</v>
      </c>
      <c r="D923" s="2">
        <v>94019</v>
      </c>
      <c r="E923" s="8">
        <v>29.75</v>
      </c>
      <c r="F923" s="3">
        <v>42491</v>
      </c>
      <c r="G923" s="2">
        <f>1</f>
        <v>1</v>
      </c>
      <c r="H923" s="26">
        <f>IF(SUMPRODUCT(($A$2:$A923=A923)*($B$2:$B923=B923))&gt;1,0,1)</f>
        <v>0</v>
      </c>
      <c r="I923" s="2">
        <f>COUNTIFS(customer_data[[#All],[customer_name]],customer_data[[#This Row],[customer_name]],customer_data[[#All],[city]],customer_data[[#This Row],[city]])</f>
        <v>5</v>
      </c>
    </row>
    <row r="924" spans="1:9" x14ac:dyDescent="0.25">
      <c r="A924" s="2" t="s">
        <v>132</v>
      </c>
      <c r="B924" s="2" t="s">
        <v>133</v>
      </c>
      <c r="C924" s="2" t="s">
        <v>713</v>
      </c>
      <c r="D924" s="2">
        <v>94019</v>
      </c>
      <c r="E924" s="8">
        <v>29.75</v>
      </c>
      <c r="F924" s="3">
        <v>42522</v>
      </c>
      <c r="G924" s="2">
        <f>1</f>
        <v>1</v>
      </c>
      <c r="H924" s="26">
        <f>IF(SUMPRODUCT(($A$2:$A924=A924)*($B$2:$B924=B924))&gt;1,0,1)</f>
        <v>0</v>
      </c>
      <c r="I924" s="2">
        <f>COUNTIFS(customer_data[[#All],[customer_name]],customer_data[[#This Row],[customer_name]],customer_data[[#All],[city]],customer_data[[#This Row],[city]])</f>
        <v>5</v>
      </c>
    </row>
    <row r="925" spans="1:9" x14ac:dyDescent="0.25">
      <c r="A925" s="2" t="s">
        <v>132</v>
      </c>
      <c r="B925" s="2" t="s">
        <v>133</v>
      </c>
      <c r="C925" s="2" t="s">
        <v>713</v>
      </c>
      <c r="D925" s="2">
        <v>94019</v>
      </c>
      <c r="E925" s="8">
        <v>29.75</v>
      </c>
      <c r="F925" s="3">
        <v>42552</v>
      </c>
      <c r="G925" s="2">
        <f>1</f>
        <v>1</v>
      </c>
      <c r="H925" s="26">
        <f>IF(SUMPRODUCT(($A$2:$A925=A925)*($B$2:$B925=B925))&gt;1,0,1)</f>
        <v>0</v>
      </c>
      <c r="I925" s="2">
        <f>COUNTIFS(customer_data[[#All],[customer_name]],customer_data[[#This Row],[customer_name]],customer_data[[#All],[city]],customer_data[[#This Row],[city]])</f>
        <v>5</v>
      </c>
    </row>
    <row r="926" spans="1:9" x14ac:dyDescent="0.25">
      <c r="A926" s="2" t="s">
        <v>236</v>
      </c>
      <c r="B926" s="2" t="s">
        <v>237</v>
      </c>
      <c r="C926" s="2" t="s">
        <v>713</v>
      </c>
      <c r="D926" s="2">
        <v>94019</v>
      </c>
      <c r="E926" s="8">
        <v>36.82</v>
      </c>
      <c r="F926" s="3">
        <v>42522</v>
      </c>
      <c r="G926" s="2">
        <f>1</f>
        <v>1</v>
      </c>
      <c r="H926" s="26">
        <f>IF(SUMPRODUCT(($A$2:$A926=A926)*($B$2:$B926=B926))&gt;1,0,1)</f>
        <v>1</v>
      </c>
      <c r="I926" s="2">
        <f>COUNTIFS(customer_data[[#All],[customer_name]],customer_data[[#This Row],[customer_name]],customer_data[[#All],[city]],customer_data[[#This Row],[city]])</f>
        <v>2</v>
      </c>
    </row>
    <row r="927" spans="1:9" x14ac:dyDescent="0.25">
      <c r="A927" s="2" t="s">
        <v>236</v>
      </c>
      <c r="B927" s="2" t="s">
        <v>237</v>
      </c>
      <c r="C927" s="2" t="s">
        <v>713</v>
      </c>
      <c r="D927" s="2">
        <v>94019</v>
      </c>
      <c r="E927" s="8">
        <v>36.82</v>
      </c>
      <c r="F927" s="3">
        <v>42552</v>
      </c>
      <c r="G927" s="2">
        <f>1</f>
        <v>1</v>
      </c>
      <c r="H927" s="26">
        <f>IF(SUMPRODUCT(($A$2:$A927=A927)*($B$2:$B927=B927))&gt;1,0,1)</f>
        <v>0</v>
      </c>
      <c r="I927" s="2">
        <f>COUNTIFS(customer_data[[#All],[customer_name]],customer_data[[#This Row],[customer_name]],customer_data[[#All],[city]],customer_data[[#This Row],[city]])</f>
        <v>2</v>
      </c>
    </row>
    <row r="928" spans="1:9" x14ac:dyDescent="0.25">
      <c r="A928" s="2" t="s">
        <v>346</v>
      </c>
      <c r="B928" s="2" t="s">
        <v>347</v>
      </c>
      <c r="C928" s="2" t="s">
        <v>713</v>
      </c>
      <c r="D928" s="2">
        <v>94019</v>
      </c>
      <c r="E928" s="8">
        <v>42.48</v>
      </c>
      <c r="F928" s="3">
        <v>42552</v>
      </c>
      <c r="G928" s="2">
        <f>1</f>
        <v>1</v>
      </c>
      <c r="H928" s="26">
        <f>IF(SUMPRODUCT(($A$2:$A928=A928)*($B$2:$B928=B928))&gt;1,0,1)</f>
        <v>1</v>
      </c>
      <c r="I928" s="2">
        <f>COUNTIFS(customer_data[[#All],[customer_name]],customer_data[[#This Row],[customer_name]],customer_data[[#All],[city]],customer_data[[#This Row],[city]])</f>
        <v>1</v>
      </c>
    </row>
    <row r="929" spans="1:9" x14ac:dyDescent="0.25">
      <c r="A929" s="2" t="s">
        <v>376</v>
      </c>
      <c r="B929" s="2" t="s">
        <v>377</v>
      </c>
      <c r="C929" s="2" t="s">
        <v>713</v>
      </c>
      <c r="D929" s="2">
        <v>94019</v>
      </c>
      <c r="E929" s="8">
        <v>42.5</v>
      </c>
      <c r="F929" s="3">
        <v>42552</v>
      </c>
      <c r="G929" s="2">
        <f>1</f>
        <v>1</v>
      </c>
      <c r="H929" s="26">
        <f>IF(SUMPRODUCT(($A$2:$A929=A929)*($B$2:$B929=B929))&gt;1,0,1)</f>
        <v>1</v>
      </c>
      <c r="I929" s="2">
        <f>COUNTIFS(customer_data[[#All],[customer_name]],customer_data[[#This Row],[customer_name]],customer_data[[#All],[city]],customer_data[[#This Row],[city]])</f>
        <v>1</v>
      </c>
    </row>
    <row r="930" spans="1:9" x14ac:dyDescent="0.25">
      <c r="A930" s="2" t="s">
        <v>70</v>
      </c>
      <c r="B930" s="2" t="s">
        <v>71</v>
      </c>
      <c r="C930" s="2" t="s">
        <v>713</v>
      </c>
      <c r="D930" s="2">
        <v>94019</v>
      </c>
      <c r="E930" s="8">
        <v>43.18</v>
      </c>
      <c r="F930" s="3">
        <v>42522</v>
      </c>
      <c r="G930" s="2">
        <f>1</f>
        <v>1</v>
      </c>
      <c r="H930" s="26">
        <f>IF(SUMPRODUCT(($A$2:$A930=A930)*($B$2:$B930=B930))&gt;1,0,1)</f>
        <v>1</v>
      </c>
      <c r="I930" s="2">
        <f>COUNTIFS(customer_data[[#All],[customer_name]],customer_data[[#This Row],[customer_name]],customer_data[[#All],[city]],customer_data[[#This Row],[city]])</f>
        <v>2</v>
      </c>
    </row>
    <row r="931" spans="1:9" x14ac:dyDescent="0.25">
      <c r="A931" s="2" t="s">
        <v>70</v>
      </c>
      <c r="B931" s="2" t="s">
        <v>71</v>
      </c>
      <c r="C931" s="2" t="s">
        <v>713</v>
      </c>
      <c r="D931" s="2">
        <v>94019</v>
      </c>
      <c r="E931" s="8">
        <v>43.18</v>
      </c>
      <c r="F931" s="3">
        <v>42552</v>
      </c>
      <c r="G931" s="2">
        <f>1</f>
        <v>1</v>
      </c>
      <c r="H931" s="26">
        <f>IF(SUMPRODUCT(($A$2:$A931=A931)*($B$2:$B931=B931))&gt;1,0,1)</f>
        <v>0</v>
      </c>
      <c r="I931" s="2">
        <f>COUNTIFS(customer_data[[#All],[customer_name]],customer_data[[#This Row],[customer_name]],customer_data[[#All],[city]],customer_data[[#This Row],[city]])</f>
        <v>2</v>
      </c>
    </row>
    <row r="932" spans="1:9" x14ac:dyDescent="0.25">
      <c r="A932" s="2" t="s">
        <v>248</v>
      </c>
      <c r="B932" s="2" t="s">
        <v>249</v>
      </c>
      <c r="C932" s="2" t="s">
        <v>713</v>
      </c>
      <c r="D932" s="2">
        <v>94019</v>
      </c>
      <c r="E932" s="8">
        <v>38.22</v>
      </c>
      <c r="F932" s="3">
        <v>42370</v>
      </c>
      <c r="G932" s="2">
        <f>1</f>
        <v>1</v>
      </c>
      <c r="H932" s="26">
        <f>IF(SUMPRODUCT(($A$2:$A932=A932)*($B$2:$B932=B932))&gt;1,0,1)</f>
        <v>1</v>
      </c>
      <c r="I932" s="2">
        <f>COUNTIFS(customer_data[[#All],[customer_name]],customer_data[[#This Row],[customer_name]],customer_data[[#All],[city]],customer_data[[#This Row],[city]])</f>
        <v>7</v>
      </c>
    </row>
    <row r="933" spans="1:9" x14ac:dyDescent="0.25">
      <c r="A933" s="2" t="s">
        <v>248</v>
      </c>
      <c r="B933" s="2" t="s">
        <v>249</v>
      </c>
      <c r="C933" s="2" t="s">
        <v>713</v>
      </c>
      <c r="D933" s="2">
        <v>94019</v>
      </c>
      <c r="E933" s="8">
        <v>38.22</v>
      </c>
      <c r="F933" s="3">
        <v>42401</v>
      </c>
      <c r="G933" s="2">
        <f>1</f>
        <v>1</v>
      </c>
      <c r="H933" s="26">
        <f>IF(SUMPRODUCT(($A$2:$A933=A933)*($B$2:$B933=B933))&gt;1,0,1)</f>
        <v>0</v>
      </c>
      <c r="I933" s="2">
        <f>COUNTIFS(customer_data[[#All],[customer_name]],customer_data[[#This Row],[customer_name]],customer_data[[#All],[city]],customer_data[[#This Row],[city]])</f>
        <v>7</v>
      </c>
    </row>
    <row r="934" spans="1:9" x14ac:dyDescent="0.25">
      <c r="A934" s="2" t="s">
        <v>248</v>
      </c>
      <c r="B934" s="2" t="s">
        <v>249</v>
      </c>
      <c r="C934" s="2" t="s">
        <v>713</v>
      </c>
      <c r="D934" s="2">
        <v>94019</v>
      </c>
      <c r="E934" s="8">
        <v>38.22</v>
      </c>
      <c r="F934" s="3">
        <v>42430</v>
      </c>
      <c r="G934" s="2">
        <f>1</f>
        <v>1</v>
      </c>
      <c r="H934" s="26">
        <f>IF(SUMPRODUCT(($A$2:$A934=A934)*($B$2:$B934=B934))&gt;1,0,1)</f>
        <v>0</v>
      </c>
      <c r="I934" s="2">
        <f>COUNTIFS(customer_data[[#All],[customer_name]],customer_data[[#This Row],[customer_name]],customer_data[[#All],[city]],customer_data[[#This Row],[city]])</f>
        <v>7</v>
      </c>
    </row>
    <row r="935" spans="1:9" x14ac:dyDescent="0.25">
      <c r="A935" s="2" t="s">
        <v>248</v>
      </c>
      <c r="B935" s="2" t="s">
        <v>249</v>
      </c>
      <c r="C935" s="2" t="s">
        <v>713</v>
      </c>
      <c r="D935" s="2">
        <v>94019</v>
      </c>
      <c r="E935" s="8">
        <v>38.22</v>
      </c>
      <c r="F935" s="3">
        <v>42461</v>
      </c>
      <c r="G935" s="2">
        <f>1</f>
        <v>1</v>
      </c>
      <c r="H935" s="26">
        <f>IF(SUMPRODUCT(($A$2:$A935=A935)*($B$2:$B935=B935))&gt;1,0,1)</f>
        <v>0</v>
      </c>
      <c r="I935" s="2">
        <f>COUNTIFS(customer_data[[#All],[customer_name]],customer_data[[#This Row],[customer_name]],customer_data[[#All],[city]],customer_data[[#This Row],[city]])</f>
        <v>7</v>
      </c>
    </row>
    <row r="936" spans="1:9" x14ac:dyDescent="0.25">
      <c r="A936" s="2" t="s">
        <v>248</v>
      </c>
      <c r="B936" s="2" t="s">
        <v>249</v>
      </c>
      <c r="C936" s="2" t="s">
        <v>713</v>
      </c>
      <c r="D936" s="2">
        <v>94019</v>
      </c>
      <c r="E936" s="8">
        <v>38.22</v>
      </c>
      <c r="F936" s="3">
        <v>42491</v>
      </c>
      <c r="G936" s="2">
        <f>1</f>
        <v>1</v>
      </c>
      <c r="H936" s="26">
        <f>IF(SUMPRODUCT(($A$2:$A936=A936)*($B$2:$B936=B936))&gt;1,0,1)</f>
        <v>0</v>
      </c>
      <c r="I936" s="2">
        <f>COUNTIFS(customer_data[[#All],[customer_name]],customer_data[[#This Row],[customer_name]],customer_data[[#All],[city]],customer_data[[#This Row],[city]])</f>
        <v>7</v>
      </c>
    </row>
    <row r="937" spans="1:9" x14ac:dyDescent="0.25">
      <c r="A937" s="2" t="s">
        <v>248</v>
      </c>
      <c r="B937" s="2" t="s">
        <v>249</v>
      </c>
      <c r="C937" s="2" t="s">
        <v>713</v>
      </c>
      <c r="D937" s="2">
        <v>94019</v>
      </c>
      <c r="E937" s="8">
        <v>38.22</v>
      </c>
      <c r="F937" s="3">
        <v>42522</v>
      </c>
      <c r="G937" s="2">
        <f>1</f>
        <v>1</v>
      </c>
      <c r="H937" s="26">
        <f>IF(SUMPRODUCT(($A$2:$A937=A937)*($B$2:$B937=B937))&gt;1,0,1)</f>
        <v>0</v>
      </c>
      <c r="I937" s="2">
        <f>COUNTIFS(customer_data[[#All],[customer_name]],customer_data[[#This Row],[customer_name]],customer_data[[#All],[city]],customer_data[[#This Row],[city]])</f>
        <v>7</v>
      </c>
    </row>
    <row r="938" spans="1:9" x14ac:dyDescent="0.25">
      <c r="A938" s="2" t="s">
        <v>248</v>
      </c>
      <c r="B938" s="2" t="s">
        <v>249</v>
      </c>
      <c r="C938" s="2" t="s">
        <v>713</v>
      </c>
      <c r="D938" s="2">
        <v>94019</v>
      </c>
      <c r="E938" s="8">
        <v>38.22</v>
      </c>
      <c r="F938" s="3">
        <v>42552</v>
      </c>
      <c r="G938" s="2">
        <f>1</f>
        <v>1</v>
      </c>
      <c r="H938" s="26">
        <f>IF(SUMPRODUCT(($A$2:$A938=A938)*($B$2:$B938=B938))&gt;1,0,1)</f>
        <v>0</v>
      </c>
      <c r="I938" s="2">
        <f>COUNTIFS(customer_data[[#All],[customer_name]],customer_data[[#This Row],[customer_name]],customer_data[[#All],[city]],customer_data[[#This Row],[city]])</f>
        <v>7</v>
      </c>
    </row>
    <row r="939" spans="1:9" x14ac:dyDescent="0.25">
      <c r="A939" s="2" t="s">
        <v>394</v>
      </c>
      <c r="B939" s="2" t="s">
        <v>395</v>
      </c>
      <c r="C939" s="2" t="s">
        <v>713</v>
      </c>
      <c r="D939" s="2">
        <v>94019</v>
      </c>
      <c r="E939" s="8">
        <v>44.1</v>
      </c>
      <c r="F939" s="3">
        <v>42552</v>
      </c>
      <c r="G939" s="2">
        <f>1</f>
        <v>1</v>
      </c>
      <c r="H939" s="26">
        <f>IF(SUMPRODUCT(($A$2:$A939=A939)*($B$2:$B939=B939))&gt;1,0,1)</f>
        <v>1</v>
      </c>
      <c r="I939" s="2">
        <f>COUNTIFS(customer_data[[#All],[customer_name]],customer_data[[#This Row],[customer_name]],customer_data[[#All],[city]],customer_data[[#This Row],[city]])</f>
        <v>1</v>
      </c>
    </row>
    <row r="940" spans="1:9" x14ac:dyDescent="0.25">
      <c r="A940" s="2" t="s">
        <v>348</v>
      </c>
      <c r="B940" s="2" t="s">
        <v>349</v>
      </c>
      <c r="C940" s="2" t="s">
        <v>713</v>
      </c>
      <c r="D940" s="2">
        <v>94019</v>
      </c>
      <c r="E940" s="8">
        <v>42.48</v>
      </c>
      <c r="F940" s="3">
        <v>42522</v>
      </c>
      <c r="G940" s="2">
        <f>1</f>
        <v>1</v>
      </c>
      <c r="H940" s="26">
        <f>IF(SUMPRODUCT(($A$2:$A940=A940)*($B$2:$B940=B940))&gt;1,0,1)</f>
        <v>1</v>
      </c>
      <c r="I940" s="2">
        <f>COUNTIFS(customer_data[[#All],[customer_name]],customer_data[[#This Row],[customer_name]],customer_data[[#All],[city]],customer_data[[#This Row],[city]])</f>
        <v>2</v>
      </c>
    </row>
    <row r="941" spans="1:9" x14ac:dyDescent="0.25">
      <c r="A941" s="2" t="s">
        <v>348</v>
      </c>
      <c r="B941" s="2" t="s">
        <v>349</v>
      </c>
      <c r="C941" s="2" t="s">
        <v>713</v>
      </c>
      <c r="D941" s="2">
        <v>94019</v>
      </c>
      <c r="E941" s="8">
        <v>42.48</v>
      </c>
      <c r="F941" s="3">
        <v>42552</v>
      </c>
      <c r="G941" s="2">
        <f>1</f>
        <v>1</v>
      </c>
      <c r="H941" s="26">
        <f>IF(SUMPRODUCT(($A$2:$A941=A941)*($B$2:$B941=B941))&gt;1,0,1)</f>
        <v>0</v>
      </c>
      <c r="I941" s="2">
        <f>COUNTIFS(customer_data[[#All],[customer_name]],customer_data[[#This Row],[customer_name]],customer_data[[#All],[city]],customer_data[[#This Row],[city]])</f>
        <v>2</v>
      </c>
    </row>
    <row r="942" spans="1:9" x14ac:dyDescent="0.25">
      <c r="A942" s="2" t="s">
        <v>98</v>
      </c>
      <c r="B942" s="2" t="s">
        <v>99</v>
      </c>
      <c r="C942" s="2" t="s">
        <v>713</v>
      </c>
      <c r="D942" s="2">
        <v>94019</v>
      </c>
      <c r="E942" s="8">
        <v>46.75</v>
      </c>
      <c r="F942" s="3">
        <v>42522</v>
      </c>
      <c r="G942" s="2">
        <f>1</f>
        <v>1</v>
      </c>
      <c r="H942" s="26">
        <f>IF(SUMPRODUCT(($A$2:$A942=A942)*($B$2:$B942=B942))&gt;1,0,1)</f>
        <v>1</v>
      </c>
      <c r="I942" s="2">
        <f>COUNTIFS(customer_data[[#All],[customer_name]],customer_data[[#This Row],[customer_name]],customer_data[[#All],[city]],customer_data[[#This Row],[city]])</f>
        <v>2</v>
      </c>
    </row>
    <row r="943" spans="1:9" x14ac:dyDescent="0.25">
      <c r="A943" s="2" t="s">
        <v>98</v>
      </c>
      <c r="B943" s="2" t="s">
        <v>99</v>
      </c>
      <c r="C943" s="2" t="s">
        <v>713</v>
      </c>
      <c r="D943" s="2">
        <v>94019</v>
      </c>
      <c r="E943" s="8">
        <v>46.75</v>
      </c>
      <c r="F943" s="3">
        <v>42552</v>
      </c>
      <c r="G943" s="2">
        <f>1</f>
        <v>1</v>
      </c>
      <c r="H943" s="26">
        <f>IF(SUMPRODUCT(($A$2:$A943=A943)*($B$2:$B943=B943))&gt;1,0,1)</f>
        <v>0</v>
      </c>
      <c r="I943" s="2">
        <f>COUNTIFS(customer_data[[#All],[customer_name]],customer_data[[#This Row],[customer_name]],customer_data[[#All],[city]],customer_data[[#This Row],[city]])</f>
        <v>2</v>
      </c>
    </row>
    <row r="944" spans="1:9" x14ac:dyDescent="0.25">
      <c r="A944" s="2" t="s">
        <v>478</v>
      </c>
      <c r="B944" s="2" t="s">
        <v>479</v>
      </c>
      <c r="C944" s="2" t="s">
        <v>713</v>
      </c>
      <c r="D944" s="2">
        <v>94019</v>
      </c>
      <c r="E944" s="8">
        <v>50.95</v>
      </c>
      <c r="F944" s="3">
        <v>42552</v>
      </c>
      <c r="G944" s="2">
        <f>1</f>
        <v>1</v>
      </c>
      <c r="H944" s="26">
        <f>IF(SUMPRODUCT(($A$2:$A944=A944)*($B$2:$B944=B944))&gt;1,0,1)</f>
        <v>1</v>
      </c>
      <c r="I944" s="2">
        <f>COUNTIFS(customer_data[[#All],[customer_name]],customer_data[[#This Row],[customer_name]],customer_data[[#All],[city]],customer_data[[#This Row],[city]])</f>
        <v>1</v>
      </c>
    </row>
    <row r="945" spans="1:9" x14ac:dyDescent="0.25">
      <c r="A945" s="2" t="s">
        <v>198</v>
      </c>
      <c r="B945" s="2" t="s">
        <v>199</v>
      </c>
      <c r="C945" s="2" t="s">
        <v>713</v>
      </c>
      <c r="D945" s="2">
        <v>94019</v>
      </c>
      <c r="E945" s="8">
        <v>33.979999999999997</v>
      </c>
      <c r="F945" s="3">
        <v>42552</v>
      </c>
      <c r="G945" s="2">
        <f>1</f>
        <v>1</v>
      </c>
      <c r="H945" s="26">
        <f>IF(SUMPRODUCT(($A$2:$A945=A945)*($B$2:$B945=B945))&gt;1,0,1)</f>
        <v>1</v>
      </c>
      <c r="I945" s="2">
        <f>COUNTIFS(customer_data[[#All],[customer_name]],customer_data[[#This Row],[customer_name]],customer_data[[#All],[city]],customer_data[[#This Row],[city]])</f>
        <v>1</v>
      </c>
    </row>
    <row r="946" spans="1:9" x14ac:dyDescent="0.25">
      <c r="A946" s="2" t="s">
        <v>158</v>
      </c>
      <c r="B946" s="2" t="s">
        <v>159</v>
      </c>
      <c r="C946" s="2" t="s">
        <v>713</v>
      </c>
      <c r="D946" s="2">
        <v>94019</v>
      </c>
      <c r="E946" s="8">
        <v>59.45</v>
      </c>
      <c r="F946" s="3">
        <v>42522</v>
      </c>
      <c r="G946" s="2">
        <f>1</f>
        <v>1</v>
      </c>
      <c r="H946" s="26">
        <f>IF(SUMPRODUCT(($A$2:$A946=A946)*($B$2:$B946=B946))&gt;1,0,1)</f>
        <v>1</v>
      </c>
      <c r="I946" s="2">
        <f>COUNTIFS(customer_data[[#All],[customer_name]],customer_data[[#This Row],[customer_name]],customer_data[[#All],[city]],customer_data[[#This Row],[city]])</f>
        <v>2</v>
      </c>
    </row>
    <row r="947" spans="1:9" x14ac:dyDescent="0.25">
      <c r="A947" s="2" t="s">
        <v>158</v>
      </c>
      <c r="B947" s="2" t="s">
        <v>159</v>
      </c>
      <c r="C947" s="2" t="s">
        <v>713</v>
      </c>
      <c r="D947" s="2">
        <v>94019</v>
      </c>
      <c r="E947" s="8">
        <v>59.45</v>
      </c>
      <c r="F947" s="3">
        <v>42552</v>
      </c>
      <c r="G947" s="2">
        <f>1</f>
        <v>1</v>
      </c>
      <c r="H947" s="26">
        <f>IF(SUMPRODUCT(($A$2:$A947=A947)*($B$2:$B947=B947))&gt;1,0,1)</f>
        <v>0</v>
      </c>
      <c r="I947" s="2">
        <f>COUNTIFS(customer_data[[#All],[customer_name]],customer_data[[#This Row],[customer_name]],customer_data[[#All],[city]],customer_data[[#This Row],[city]])</f>
        <v>2</v>
      </c>
    </row>
    <row r="948" spans="1:9" x14ac:dyDescent="0.25">
      <c r="A948" s="2" t="s">
        <v>46</v>
      </c>
      <c r="B948" s="2" t="s">
        <v>47</v>
      </c>
      <c r="C948" s="2" t="s">
        <v>713</v>
      </c>
      <c r="D948" s="2">
        <v>94019</v>
      </c>
      <c r="E948" s="8">
        <v>59.48</v>
      </c>
      <c r="F948" s="3">
        <v>42522</v>
      </c>
      <c r="G948" s="2">
        <f>1</f>
        <v>1</v>
      </c>
      <c r="H948" s="26">
        <f>IF(SUMPRODUCT(($A$2:$A948=A948)*($B$2:$B948=B948))&gt;1,0,1)</f>
        <v>1</v>
      </c>
      <c r="I948" s="2">
        <f>COUNTIFS(customer_data[[#All],[customer_name]],customer_data[[#This Row],[customer_name]],customer_data[[#All],[city]],customer_data[[#This Row],[city]])</f>
        <v>2</v>
      </c>
    </row>
    <row r="949" spans="1:9" x14ac:dyDescent="0.25">
      <c r="A949" s="2" t="s">
        <v>46</v>
      </c>
      <c r="B949" s="2" t="s">
        <v>47</v>
      </c>
      <c r="C949" s="2" t="s">
        <v>713</v>
      </c>
      <c r="D949" s="2">
        <v>94019</v>
      </c>
      <c r="E949" s="8">
        <v>59.48</v>
      </c>
      <c r="F949" s="3">
        <v>42552</v>
      </c>
      <c r="G949" s="2">
        <f>1</f>
        <v>1</v>
      </c>
      <c r="H949" s="26">
        <f>IF(SUMPRODUCT(($A$2:$A949=A949)*($B$2:$B949=B949))&gt;1,0,1)</f>
        <v>0</v>
      </c>
      <c r="I949" s="2">
        <f>COUNTIFS(customer_data[[#All],[customer_name]],customer_data[[#This Row],[customer_name]],customer_data[[#All],[city]],customer_data[[#This Row],[city]])</f>
        <v>2</v>
      </c>
    </row>
    <row r="950" spans="1:9" x14ac:dyDescent="0.25">
      <c r="A950" s="2" t="s">
        <v>490</v>
      </c>
      <c r="B950" s="2" t="s">
        <v>491</v>
      </c>
      <c r="C950" s="2" t="s">
        <v>713</v>
      </c>
      <c r="D950" s="2">
        <v>94019</v>
      </c>
      <c r="E950" s="8">
        <v>50.98</v>
      </c>
      <c r="F950" s="3">
        <v>42552</v>
      </c>
      <c r="G950" s="2">
        <f>1</f>
        <v>1</v>
      </c>
      <c r="H950" s="26">
        <f>IF(SUMPRODUCT(($A$2:$A950=A950)*($B$2:$B950=B950))&gt;1,0,1)</f>
        <v>1</v>
      </c>
      <c r="I950" s="2">
        <f>COUNTIFS(customer_data[[#All],[customer_name]],customer_data[[#This Row],[customer_name]],customer_data[[#All],[city]],customer_data[[#This Row],[city]])</f>
        <v>1</v>
      </c>
    </row>
    <row r="951" spans="1:9" x14ac:dyDescent="0.25">
      <c r="A951" s="2" t="s">
        <v>332</v>
      </c>
      <c r="B951" s="2" t="s">
        <v>333</v>
      </c>
      <c r="C951" s="2" t="s">
        <v>713</v>
      </c>
      <c r="D951" s="2">
        <v>94019</v>
      </c>
      <c r="E951" s="8">
        <v>42.45</v>
      </c>
      <c r="F951" s="3">
        <v>42461</v>
      </c>
      <c r="G951" s="2">
        <f>1</f>
        <v>1</v>
      </c>
      <c r="H951" s="26">
        <f>IF(SUMPRODUCT(($A$2:$A951=A951)*($B$2:$B951=B951))&gt;1,0,1)</f>
        <v>1</v>
      </c>
      <c r="I951" s="2">
        <f>COUNTIFS(customer_data[[#All],[customer_name]],customer_data[[#This Row],[customer_name]],customer_data[[#All],[city]],customer_data[[#This Row],[city]])</f>
        <v>4</v>
      </c>
    </row>
    <row r="952" spans="1:9" x14ac:dyDescent="0.25">
      <c r="A952" s="2" t="s">
        <v>332</v>
      </c>
      <c r="B952" s="2" t="s">
        <v>333</v>
      </c>
      <c r="C952" s="2" t="s">
        <v>713</v>
      </c>
      <c r="D952" s="2">
        <v>94019</v>
      </c>
      <c r="E952" s="8">
        <v>42.45</v>
      </c>
      <c r="F952" s="3">
        <v>42491</v>
      </c>
      <c r="G952" s="2">
        <f>1</f>
        <v>1</v>
      </c>
      <c r="H952" s="26">
        <f>IF(SUMPRODUCT(($A$2:$A952=A952)*($B$2:$B952=B952))&gt;1,0,1)</f>
        <v>0</v>
      </c>
      <c r="I952" s="2">
        <f>COUNTIFS(customer_data[[#All],[customer_name]],customer_data[[#This Row],[customer_name]],customer_data[[#All],[city]],customer_data[[#This Row],[city]])</f>
        <v>4</v>
      </c>
    </row>
    <row r="953" spans="1:9" x14ac:dyDescent="0.25">
      <c r="A953" s="2" t="s">
        <v>332</v>
      </c>
      <c r="B953" s="2" t="s">
        <v>333</v>
      </c>
      <c r="C953" s="2" t="s">
        <v>713</v>
      </c>
      <c r="D953" s="2">
        <v>94019</v>
      </c>
      <c r="E953" s="8">
        <v>42.45</v>
      </c>
      <c r="F953" s="3">
        <v>42522</v>
      </c>
      <c r="G953" s="2">
        <f>1</f>
        <v>1</v>
      </c>
      <c r="H953" s="26">
        <f>IF(SUMPRODUCT(($A$2:$A953=A953)*($B$2:$B953=B953))&gt;1,0,1)</f>
        <v>0</v>
      </c>
      <c r="I953" s="2">
        <f>COUNTIFS(customer_data[[#All],[customer_name]],customer_data[[#This Row],[customer_name]],customer_data[[#All],[city]],customer_data[[#This Row],[city]])</f>
        <v>4</v>
      </c>
    </row>
    <row r="954" spans="1:9" x14ac:dyDescent="0.25">
      <c r="A954" s="2" t="s">
        <v>332</v>
      </c>
      <c r="B954" s="2" t="s">
        <v>333</v>
      </c>
      <c r="C954" s="2" t="s">
        <v>713</v>
      </c>
      <c r="D954" s="2">
        <v>94019</v>
      </c>
      <c r="E954" s="8">
        <v>42.45</v>
      </c>
      <c r="F954" s="3">
        <v>42552</v>
      </c>
      <c r="G954" s="2">
        <f>1</f>
        <v>1</v>
      </c>
      <c r="H954" s="26">
        <f>IF(SUMPRODUCT(($A$2:$A954=A954)*($B$2:$B954=B954))&gt;1,0,1)</f>
        <v>0</v>
      </c>
      <c r="I954" s="2">
        <f>COUNTIFS(customer_data[[#All],[customer_name]],customer_data[[#This Row],[customer_name]],customer_data[[#All],[city]],customer_data[[#This Row],[city]])</f>
        <v>4</v>
      </c>
    </row>
    <row r="955" spans="1:9" x14ac:dyDescent="0.25">
      <c r="A955" s="2" t="s">
        <v>214</v>
      </c>
      <c r="B955" s="2" t="s">
        <v>215</v>
      </c>
      <c r="C955" s="2" t="s">
        <v>713</v>
      </c>
      <c r="D955" s="2">
        <v>94019</v>
      </c>
      <c r="E955" s="8">
        <v>33.979999999999997</v>
      </c>
      <c r="F955" s="3">
        <v>42370</v>
      </c>
      <c r="G955" s="2">
        <f>1</f>
        <v>1</v>
      </c>
      <c r="H955" s="26">
        <f>IF(SUMPRODUCT(($A$2:$A955=A955)*($B$2:$B955=B955))&gt;1,0,1)</f>
        <v>1</v>
      </c>
      <c r="I955" s="2">
        <f>COUNTIFS(customer_data[[#All],[customer_name]],customer_data[[#This Row],[customer_name]],customer_data[[#All],[city]],customer_data[[#This Row],[city]])</f>
        <v>7</v>
      </c>
    </row>
    <row r="956" spans="1:9" x14ac:dyDescent="0.25">
      <c r="A956" s="2" t="s">
        <v>214</v>
      </c>
      <c r="B956" s="2" t="s">
        <v>215</v>
      </c>
      <c r="C956" s="2" t="s">
        <v>713</v>
      </c>
      <c r="D956" s="2">
        <v>94019</v>
      </c>
      <c r="E956" s="8">
        <v>33.979999999999997</v>
      </c>
      <c r="F956" s="3">
        <v>42401</v>
      </c>
      <c r="G956" s="2">
        <f>1</f>
        <v>1</v>
      </c>
      <c r="H956" s="26">
        <f>IF(SUMPRODUCT(($A$2:$A956=A956)*($B$2:$B956=B956))&gt;1,0,1)</f>
        <v>0</v>
      </c>
      <c r="I956" s="2">
        <f>COUNTIFS(customer_data[[#All],[customer_name]],customer_data[[#This Row],[customer_name]],customer_data[[#All],[city]],customer_data[[#This Row],[city]])</f>
        <v>7</v>
      </c>
    </row>
    <row r="957" spans="1:9" x14ac:dyDescent="0.25">
      <c r="A957" s="2" t="s">
        <v>214</v>
      </c>
      <c r="B957" s="2" t="s">
        <v>215</v>
      </c>
      <c r="C957" s="2" t="s">
        <v>713</v>
      </c>
      <c r="D957" s="2">
        <v>94019</v>
      </c>
      <c r="E957" s="8">
        <v>33.979999999999997</v>
      </c>
      <c r="F957" s="3">
        <v>42430</v>
      </c>
      <c r="G957" s="2">
        <f>1</f>
        <v>1</v>
      </c>
      <c r="H957" s="26">
        <f>IF(SUMPRODUCT(($A$2:$A957=A957)*($B$2:$B957=B957))&gt;1,0,1)</f>
        <v>0</v>
      </c>
      <c r="I957" s="2">
        <f>COUNTIFS(customer_data[[#All],[customer_name]],customer_data[[#This Row],[customer_name]],customer_data[[#All],[city]],customer_data[[#This Row],[city]])</f>
        <v>7</v>
      </c>
    </row>
    <row r="958" spans="1:9" x14ac:dyDescent="0.25">
      <c r="A958" s="2" t="s">
        <v>214</v>
      </c>
      <c r="B958" s="2" t="s">
        <v>215</v>
      </c>
      <c r="C958" s="2" t="s">
        <v>713</v>
      </c>
      <c r="D958" s="2">
        <v>94019</v>
      </c>
      <c r="E958" s="8">
        <v>33.979999999999997</v>
      </c>
      <c r="F958" s="3">
        <v>42461</v>
      </c>
      <c r="G958" s="2">
        <f>1</f>
        <v>1</v>
      </c>
      <c r="H958" s="26">
        <f>IF(SUMPRODUCT(($A$2:$A958=A958)*($B$2:$B958=B958))&gt;1,0,1)</f>
        <v>0</v>
      </c>
      <c r="I958" s="2">
        <f>COUNTIFS(customer_data[[#All],[customer_name]],customer_data[[#This Row],[customer_name]],customer_data[[#All],[city]],customer_data[[#This Row],[city]])</f>
        <v>7</v>
      </c>
    </row>
    <row r="959" spans="1:9" x14ac:dyDescent="0.25">
      <c r="A959" s="2" t="s">
        <v>214</v>
      </c>
      <c r="B959" s="2" t="s">
        <v>215</v>
      </c>
      <c r="C959" s="2" t="s">
        <v>713</v>
      </c>
      <c r="D959" s="2">
        <v>94019</v>
      </c>
      <c r="E959" s="8">
        <v>33.979999999999997</v>
      </c>
      <c r="F959" s="3">
        <v>42491</v>
      </c>
      <c r="G959" s="2">
        <f>1</f>
        <v>1</v>
      </c>
      <c r="H959" s="26">
        <f>IF(SUMPRODUCT(($A$2:$A959=A959)*($B$2:$B959=B959))&gt;1,0,1)</f>
        <v>0</v>
      </c>
      <c r="I959" s="2">
        <f>COUNTIFS(customer_data[[#All],[customer_name]],customer_data[[#This Row],[customer_name]],customer_data[[#All],[city]],customer_data[[#This Row],[city]])</f>
        <v>7</v>
      </c>
    </row>
    <row r="960" spans="1:9" x14ac:dyDescent="0.25">
      <c r="A960" s="2" t="s">
        <v>214</v>
      </c>
      <c r="B960" s="2" t="s">
        <v>215</v>
      </c>
      <c r="C960" s="2" t="s">
        <v>713</v>
      </c>
      <c r="D960" s="2">
        <v>94019</v>
      </c>
      <c r="E960" s="8">
        <v>33.979999999999997</v>
      </c>
      <c r="F960" s="3">
        <v>42522</v>
      </c>
      <c r="G960" s="2">
        <f>1</f>
        <v>1</v>
      </c>
      <c r="H960" s="26">
        <f>IF(SUMPRODUCT(($A$2:$A960=A960)*($B$2:$B960=B960))&gt;1,0,1)</f>
        <v>0</v>
      </c>
      <c r="I960" s="2">
        <f>COUNTIFS(customer_data[[#All],[customer_name]],customer_data[[#This Row],[customer_name]],customer_data[[#All],[city]],customer_data[[#This Row],[city]])</f>
        <v>7</v>
      </c>
    </row>
    <row r="961" spans="1:9" x14ac:dyDescent="0.25">
      <c r="A961" s="2" t="s">
        <v>214</v>
      </c>
      <c r="B961" s="2" t="s">
        <v>215</v>
      </c>
      <c r="C961" s="2" t="s">
        <v>713</v>
      </c>
      <c r="D961" s="2">
        <v>94019</v>
      </c>
      <c r="E961" s="8">
        <v>33.979999999999997</v>
      </c>
      <c r="F961" s="3">
        <v>42552</v>
      </c>
      <c r="G961" s="2">
        <f>1</f>
        <v>1</v>
      </c>
      <c r="H961" s="26">
        <f>IF(SUMPRODUCT(($A$2:$A961=A961)*($B$2:$B961=B961))&gt;1,0,1)</f>
        <v>0</v>
      </c>
      <c r="I961" s="2">
        <f>COUNTIFS(customer_data[[#All],[customer_name]],customer_data[[#This Row],[customer_name]],customer_data[[#All],[city]],customer_data[[#This Row],[city]])</f>
        <v>7</v>
      </c>
    </row>
    <row r="962" spans="1:9" x14ac:dyDescent="0.25">
      <c r="A962" s="2" t="s">
        <v>622</v>
      </c>
      <c r="B962" s="2" t="s">
        <v>623</v>
      </c>
      <c r="C962" s="2" t="s">
        <v>713</v>
      </c>
      <c r="D962" s="2">
        <v>94019</v>
      </c>
      <c r="E962" s="8">
        <v>70.52</v>
      </c>
      <c r="F962" s="3">
        <v>42552</v>
      </c>
      <c r="G962" s="2">
        <f>1</f>
        <v>1</v>
      </c>
      <c r="H962" s="26">
        <f>IF(SUMPRODUCT(($A$2:$A962=A962)*($B$2:$B962=B962))&gt;1,0,1)</f>
        <v>1</v>
      </c>
      <c r="I962" s="2">
        <f>COUNTIFS(customer_data[[#All],[customer_name]],customer_data[[#This Row],[customer_name]],customer_data[[#All],[city]],customer_data[[#This Row],[city]])</f>
        <v>1</v>
      </c>
    </row>
    <row r="963" spans="1:9" x14ac:dyDescent="0.25">
      <c r="A963" s="2" t="s">
        <v>18</v>
      </c>
      <c r="B963" s="2" t="s">
        <v>19</v>
      </c>
      <c r="C963" s="2" t="s">
        <v>713</v>
      </c>
      <c r="D963" s="2">
        <v>94019</v>
      </c>
      <c r="E963" s="8">
        <v>38.25</v>
      </c>
      <c r="F963" s="3">
        <v>42522</v>
      </c>
      <c r="G963" s="2">
        <f>1</f>
        <v>1</v>
      </c>
      <c r="H963" s="26">
        <f>IF(SUMPRODUCT(($A$2:$A963=A963)*($B$2:$B963=B963))&gt;1,0,1)</f>
        <v>1</v>
      </c>
      <c r="I963" s="2">
        <f>COUNTIFS(customer_data[[#All],[customer_name]],customer_data[[#This Row],[customer_name]],customer_data[[#All],[city]],customer_data[[#This Row],[city]])</f>
        <v>2</v>
      </c>
    </row>
    <row r="964" spans="1:9" x14ac:dyDescent="0.25">
      <c r="A964" s="2" t="s">
        <v>18</v>
      </c>
      <c r="B964" s="2" t="s">
        <v>19</v>
      </c>
      <c r="C964" s="2" t="s">
        <v>713</v>
      </c>
      <c r="D964" s="2">
        <v>94019</v>
      </c>
      <c r="E964" s="8">
        <v>38.25</v>
      </c>
      <c r="F964" s="3">
        <v>42552</v>
      </c>
      <c r="G964" s="2">
        <f>1</f>
        <v>1</v>
      </c>
      <c r="H964" s="26">
        <f>IF(SUMPRODUCT(($A$2:$A964=A964)*($B$2:$B964=B964))&gt;1,0,1)</f>
        <v>0</v>
      </c>
      <c r="I964" s="2">
        <f>COUNTIFS(customer_data[[#All],[customer_name]],customer_data[[#This Row],[customer_name]],customer_data[[#All],[city]],customer_data[[#This Row],[city]])</f>
        <v>2</v>
      </c>
    </row>
    <row r="965" spans="1:9" x14ac:dyDescent="0.25">
      <c r="A965" s="2" t="s">
        <v>432</v>
      </c>
      <c r="B965" s="2" t="s">
        <v>433</v>
      </c>
      <c r="C965" s="2" t="s">
        <v>713</v>
      </c>
      <c r="D965" s="2">
        <v>94019</v>
      </c>
      <c r="E965" s="8">
        <v>47.57</v>
      </c>
      <c r="F965" s="3">
        <v>42401</v>
      </c>
      <c r="G965" s="2">
        <f>1</f>
        <v>1</v>
      </c>
      <c r="H965" s="26">
        <f>IF(SUMPRODUCT(($A$2:$A965=A965)*($B$2:$B965=B965))&gt;1,0,1)</f>
        <v>1</v>
      </c>
      <c r="I965" s="2">
        <f>COUNTIFS(customer_data[[#All],[customer_name]],customer_data[[#This Row],[customer_name]],customer_data[[#All],[city]],customer_data[[#This Row],[city]])</f>
        <v>6</v>
      </c>
    </row>
    <row r="966" spans="1:9" x14ac:dyDescent="0.25">
      <c r="A966" s="2" t="s">
        <v>432</v>
      </c>
      <c r="B966" s="2" t="s">
        <v>433</v>
      </c>
      <c r="C966" s="2" t="s">
        <v>713</v>
      </c>
      <c r="D966" s="2">
        <v>94019</v>
      </c>
      <c r="E966" s="8">
        <v>47.57</v>
      </c>
      <c r="F966" s="3">
        <v>42430</v>
      </c>
      <c r="G966" s="2">
        <f>1</f>
        <v>1</v>
      </c>
      <c r="H966" s="26">
        <f>IF(SUMPRODUCT(($A$2:$A966=A966)*($B$2:$B966=B966))&gt;1,0,1)</f>
        <v>0</v>
      </c>
      <c r="I966" s="2">
        <f>COUNTIFS(customer_data[[#All],[customer_name]],customer_data[[#This Row],[customer_name]],customer_data[[#All],[city]],customer_data[[#This Row],[city]])</f>
        <v>6</v>
      </c>
    </row>
    <row r="967" spans="1:9" x14ac:dyDescent="0.25">
      <c r="A967" s="2" t="s">
        <v>432</v>
      </c>
      <c r="B967" s="2" t="s">
        <v>433</v>
      </c>
      <c r="C967" s="2" t="s">
        <v>713</v>
      </c>
      <c r="D967" s="2">
        <v>94019</v>
      </c>
      <c r="E967" s="8">
        <v>47.57</v>
      </c>
      <c r="F967" s="3">
        <v>42461</v>
      </c>
      <c r="G967" s="2">
        <f>1</f>
        <v>1</v>
      </c>
      <c r="H967" s="26">
        <f>IF(SUMPRODUCT(($A$2:$A967=A967)*($B$2:$B967=B967))&gt;1,0,1)</f>
        <v>0</v>
      </c>
      <c r="I967" s="2">
        <f>COUNTIFS(customer_data[[#All],[customer_name]],customer_data[[#This Row],[customer_name]],customer_data[[#All],[city]],customer_data[[#This Row],[city]])</f>
        <v>6</v>
      </c>
    </row>
    <row r="968" spans="1:9" x14ac:dyDescent="0.25">
      <c r="A968" s="2" t="s">
        <v>432</v>
      </c>
      <c r="B968" s="2" t="s">
        <v>433</v>
      </c>
      <c r="C968" s="2" t="s">
        <v>713</v>
      </c>
      <c r="D968" s="2">
        <v>94019</v>
      </c>
      <c r="E968" s="8">
        <v>47.57</v>
      </c>
      <c r="F968" s="3">
        <v>42491</v>
      </c>
      <c r="G968" s="2">
        <f>1</f>
        <v>1</v>
      </c>
      <c r="H968" s="26">
        <f>IF(SUMPRODUCT(($A$2:$A968=A968)*($B$2:$B968=B968))&gt;1,0,1)</f>
        <v>0</v>
      </c>
      <c r="I968" s="2">
        <f>COUNTIFS(customer_data[[#All],[customer_name]],customer_data[[#This Row],[customer_name]],customer_data[[#All],[city]],customer_data[[#This Row],[city]])</f>
        <v>6</v>
      </c>
    </row>
    <row r="969" spans="1:9" x14ac:dyDescent="0.25">
      <c r="A969" s="2" t="s">
        <v>432</v>
      </c>
      <c r="B969" s="2" t="s">
        <v>433</v>
      </c>
      <c r="C969" s="2" t="s">
        <v>713</v>
      </c>
      <c r="D969" s="2">
        <v>94019</v>
      </c>
      <c r="E969" s="8">
        <v>47.57</v>
      </c>
      <c r="F969" s="3">
        <v>42522</v>
      </c>
      <c r="G969" s="2">
        <f>1</f>
        <v>1</v>
      </c>
      <c r="H969" s="26">
        <f>IF(SUMPRODUCT(($A$2:$A969=A969)*($B$2:$B969=B969))&gt;1,0,1)</f>
        <v>0</v>
      </c>
      <c r="I969" s="2">
        <f>COUNTIFS(customer_data[[#All],[customer_name]],customer_data[[#This Row],[customer_name]],customer_data[[#All],[city]],customer_data[[#This Row],[city]])</f>
        <v>6</v>
      </c>
    </row>
    <row r="970" spans="1:9" x14ac:dyDescent="0.25">
      <c r="A970" s="2" t="s">
        <v>432</v>
      </c>
      <c r="B970" s="2" t="s">
        <v>433</v>
      </c>
      <c r="C970" s="2" t="s">
        <v>713</v>
      </c>
      <c r="D970" s="2">
        <v>94019</v>
      </c>
      <c r="E970" s="8">
        <v>47.57</v>
      </c>
      <c r="F970" s="3">
        <v>42552</v>
      </c>
      <c r="G970" s="2">
        <f>1</f>
        <v>1</v>
      </c>
      <c r="H970" s="26">
        <f>IF(SUMPRODUCT(($A$2:$A970=A970)*($B$2:$B970=B970))&gt;1,0,1)</f>
        <v>0</v>
      </c>
      <c r="I970" s="2">
        <f>COUNTIFS(customer_data[[#All],[customer_name]],customer_data[[#This Row],[customer_name]],customer_data[[#All],[city]],customer_data[[#This Row],[city]])</f>
        <v>6</v>
      </c>
    </row>
    <row r="971" spans="1:9" x14ac:dyDescent="0.25">
      <c r="A971" s="2" t="s">
        <v>56</v>
      </c>
      <c r="B971" s="2" t="s">
        <v>57</v>
      </c>
      <c r="C971" s="2" t="s">
        <v>713</v>
      </c>
      <c r="D971" s="2">
        <v>94019</v>
      </c>
      <c r="E971" s="8">
        <v>46.73</v>
      </c>
      <c r="F971" s="3">
        <v>42552</v>
      </c>
      <c r="G971" s="2">
        <f>1</f>
        <v>1</v>
      </c>
      <c r="H971" s="26">
        <f>IF(SUMPRODUCT(($A$2:$A971=A971)*($B$2:$B971=B971))&gt;1,0,1)</f>
        <v>1</v>
      </c>
      <c r="I971" s="2">
        <f>COUNTIFS(customer_data[[#All],[customer_name]],customer_data[[#This Row],[customer_name]],customer_data[[#All],[city]],customer_data[[#This Row],[city]])</f>
        <v>1</v>
      </c>
    </row>
    <row r="972" spans="1:9" x14ac:dyDescent="0.25">
      <c r="A972" s="2" t="s">
        <v>162</v>
      </c>
      <c r="B972" s="2" t="s">
        <v>163</v>
      </c>
      <c r="C972" s="2" t="s">
        <v>713</v>
      </c>
      <c r="D972" s="2">
        <v>94019</v>
      </c>
      <c r="E972" s="8">
        <v>32.57</v>
      </c>
      <c r="F972" s="3">
        <v>42491</v>
      </c>
      <c r="G972" s="2">
        <f>1</f>
        <v>1</v>
      </c>
      <c r="H972" s="26">
        <f>IF(SUMPRODUCT(($A$2:$A972=A972)*($B$2:$B972=B972))&gt;1,0,1)</f>
        <v>1</v>
      </c>
      <c r="I972" s="2">
        <f>COUNTIFS(customer_data[[#All],[customer_name]],customer_data[[#This Row],[customer_name]],customer_data[[#All],[city]],customer_data[[#This Row],[city]])</f>
        <v>3</v>
      </c>
    </row>
    <row r="973" spans="1:9" x14ac:dyDescent="0.25">
      <c r="A973" s="2" t="s">
        <v>162</v>
      </c>
      <c r="B973" s="2" t="s">
        <v>163</v>
      </c>
      <c r="C973" s="2" t="s">
        <v>713</v>
      </c>
      <c r="D973" s="2">
        <v>94019</v>
      </c>
      <c r="E973" s="8">
        <v>32.57</v>
      </c>
      <c r="F973" s="3">
        <v>42522</v>
      </c>
      <c r="G973" s="2">
        <f>1</f>
        <v>1</v>
      </c>
      <c r="H973" s="26">
        <f>IF(SUMPRODUCT(($A$2:$A973=A973)*($B$2:$B973=B973))&gt;1,0,1)</f>
        <v>0</v>
      </c>
      <c r="I973" s="2">
        <f>COUNTIFS(customer_data[[#All],[customer_name]],customer_data[[#This Row],[customer_name]],customer_data[[#All],[city]],customer_data[[#This Row],[city]])</f>
        <v>3</v>
      </c>
    </row>
    <row r="974" spans="1:9" x14ac:dyDescent="0.25">
      <c r="A974" s="2" t="s">
        <v>162</v>
      </c>
      <c r="B974" s="2" t="s">
        <v>163</v>
      </c>
      <c r="C974" s="2" t="s">
        <v>713</v>
      </c>
      <c r="D974" s="2">
        <v>94019</v>
      </c>
      <c r="E974" s="8">
        <v>32.57</v>
      </c>
      <c r="F974" s="3">
        <v>42552</v>
      </c>
      <c r="G974" s="2">
        <f>1</f>
        <v>1</v>
      </c>
      <c r="H974" s="26">
        <f>IF(SUMPRODUCT(($A$2:$A974=A974)*($B$2:$B974=B974))&gt;1,0,1)</f>
        <v>0</v>
      </c>
      <c r="I974" s="2">
        <f>COUNTIFS(customer_data[[#All],[customer_name]],customer_data[[#This Row],[customer_name]],customer_data[[#All],[city]],customer_data[[#This Row],[city]])</f>
        <v>3</v>
      </c>
    </row>
    <row r="975" spans="1:9" x14ac:dyDescent="0.25">
      <c r="A975" s="2" t="s">
        <v>382</v>
      </c>
      <c r="B975" s="2" t="s">
        <v>383</v>
      </c>
      <c r="C975" s="2" t="s">
        <v>713</v>
      </c>
      <c r="D975" s="2">
        <v>94019</v>
      </c>
      <c r="E975" s="8">
        <v>43.18</v>
      </c>
      <c r="F975" s="3">
        <v>42491</v>
      </c>
      <c r="G975" s="2">
        <f>1</f>
        <v>1</v>
      </c>
      <c r="H975" s="26">
        <f>IF(SUMPRODUCT(($A$2:$A975=A975)*($B$2:$B975=B975))&gt;1,0,1)</f>
        <v>1</v>
      </c>
      <c r="I975" s="2">
        <f>COUNTIFS(customer_data[[#All],[customer_name]],customer_data[[#This Row],[customer_name]],customer_data[[#All],[city]],customer_data[[#This Row],[city]])</f>
        <v>3</v>
      </c>
    </row>
    <row r="976" spans="1:9" x14ac:dyDescent="0.25">
      <c r="A976" s="2" t="s">
        <v>382</v>
      </c>
      <c r="B976" s="2" t="s">
        <v>383</v>
      </c>
      <c r="C976" s="2" t="s">
        <v>713</v>
      </c>
      <c r="D976" s="2">
        <v>94019</v>
      </c>
      <c r="E976" s="8">
        <v>43.18</v>
      </c>
      <c r="F976" s="3">
        <v>42522</v>
      </c>
      <c r="G976" s="2">
        <f>1</f>
        <v>1</v>
      </c>
      <c r="H976" s="26">
        <f>IF(SUMPRODUCT(($A$2:$A976=A976)*($B$2:$B976=B976))&gt;1,0,1)</f>
        <v>0</v>
      </c>
      <c r="I976" s="2">
        <f>COUNTIFS(customer_data[[#All],[customer_name]],customer_data[[#This Row],[customer_name]],customer_data[[#All],[city]],customer_data[[#This Row],[city]])</f>
        <v>3</v>
      </c>
    </row>
    <row r="977" spans="1:9" x14ac:dyDescent="0.25">
      <c r="A977" s="2" t="s">
        <v>382</v>
      </c>
      <c r="B977" s="2" t="s">
        <v>383</v>
      </c>
      <c r="C977" s="2" t="s">
        <v>713</v>
      </c>
      <c r="D977" s="2">
        <v>94019</v>
      </c>
      <c r="E977" s="8">
        <v>43.18</v>
      </c>
      <c r="F977" s="3">
        <v>42552</v>
      </c>
      <c r="G977" s="2">
        <f>1</f>
        <v>1</v>
      </c>
      <c r="H977" s="26">
        <f>IF(SUMPRODUCT(($A$2:$A977=A977)*($B$2:$B977=B977))&gt;1,0,1)</f>
        <v>0</v>
      </c>
      <c r="I977" s="2">
        <f>COUNTIFS(customer_data[[#All],[customer_name]],customer_data[[#This Row],[customer_name]],customer_data[[#All],[city]],customer_data[[#This Row],[city]])</f>
        <v>3</v>
      </c>
    </row>
    <row r="978" spans="1:9" x14ac:dyDescent="0.25">
      <c r="A978" s="2" t="s">
        <v>560</v>
      </c>
      <c r="B978" s="2" t="s">
        <v>561</v>
      </c>
      <c r="C978" s="2" t="s">
        <v>713</v>
      </c>
      <c r="D978" s="2">
        <v>94019</v>
      </c>
      <c r="E978" s="8">
        <v>59.45</v>
      </c>
      <c r="F978" s="3">
        <v>42522</v>
      </c>
      <c r="G978" s="2">
        <f>1</f>
        <v>1</v>
      </c>
      <c r="H978" s="26">
        <f>IF(SUMPRODUCT(($A$2:$A978=A978)*($B$2:$B978=B978))&gt;1,0,1)</f>
        <v>1</v>
      </c>
      <c r="I978" s="2">
        <f>COUNTIFS(customer_data[[#All],[customer_name]],customer_data[[#This Row],[customer_name]],customer_data[[#All],[city]],customer_data[[#This Row],[city]])</f>
        <v>2</v>
      </c>
    </row>
    <row r="979" spans="1:9" x14ac:dyDescent="0.25">
      <c r="A979" s="2" t="s">
        <v>560</v>
      </c>
      <c r="B979" s="2" t="s">
        <v>561</v>
      </c>
      <c r="C979" s="2" t="s">
        <v>713</v>
      </c>
      <c r="D979" s="2">
        <v>94019</v>
      </c>
      <c r="E979" s="8">
        <v>59.45</v>
      </c>
      <c r="F979" s="3">
        <v>42552</v>
      </c>
      <c r="G979" s="2">
        <f>1</f>
        <v>1</v>
      </c>
      <c r="H979" s="26">
        <f>IF(SUMPRODUCT(($A$2:$A979=A979)*($B$2:$B979=B979))&gt;1,0,1)</f>
        <v>0</v>
      </c>
      <c r="I979" s="2">
        <f>COUNTIFS(customer_data[[#All],[customer_name]],customer_data[[#This Row],[customer_name]],customer_data[[#All],[city]],customer_data[[#This Row],[city]])</f>
        <v>2</v>
      </c>
    </row>
    <row r="980" spans="1:9" x14ac:dyDescent="0.25">
      <c r="A980" s="2" t="s">
        <v>164</v>
      </c>
      <c r="B980" s="2" t="s">
        <v>165</v>
      </c>
      <c r="C980" s="2" t="s">
        <v>713</v>
      </c>
      <c r="D980" s="2">
        <v>94019</v>
      </c>
      <c r="E980" s="8">
        <v>61.59</v>
      </c>
      <c r="F980" s="3">
        <v>42522</v>
      </c>
      <c r="G980" s="2">
        <f>1</f>
        <v>1</v>
      </c>
      <c r="H980" s="26">
        <f>IF(SUMPRODUCT(($A$2:$A980=A980)*($B$2:$B980=B980))&gt;1,0,1)</f>
        <v>1</v>
      </c>
      <c r="I980" s="2">
        <f>COUNTIFS(customer_data[[#All],[customer_name]],customer_data[[#This Row],[customer_name]],customer_data[[#All],[city]],customer_data[[#This Row],[city]])</f>
        <v>2</v>
      </c>
    </row>
    <row r="981" spans="1:9" x14ac:dyDescent="0.25">
      <c r="A981" s="2" t="s">
        <v>164</v>
      </c>
      <c r="B981" s="2" t="s">
        <v>165</v>
      </c>
      <c r="C981" s="2" t="s">
        <v>713</v>
      </c>
      <c r="D981" s="2">
        <v>94019</v>
      </c>
      <c r="E981" s="8">
        <v>61.59</v>
      </c>
      <c r="F981" s="3">
        <v>42552</v>
      </c>
      <c r="G981" s="2">
        <f>1</f>
        <v>1</v>
      </c>
      <c r="H981" s="26">
        <f>IF(SUMPRODUCT(($A$2:$A981=A981)*($B$2:$B981=B981))&gt;1,0,1)</f>
        <v>0</v>
      </c>
      <c r="I981" s="2">
        <f>COUNTIFS(customer_data[[#All],[customer_name]],customer_data[[#This Row],[customer_name]],customer_data[[#All],[city]],customer_data[[#This Row],[city]])</f>
        <v>2</v>
      </c>
    </row>
    <row r="982" spans="1:9" x14ac:dyDescent="0.25">
      <c r="A982" s="2" t="s">
        <v>68</v>
      </c>
      <c r="B982" s="2" t="s">
        <v>69</v>
      </c>
      <c r="C982" s="2" t="s">
        <v>713</v>
      </c>
      <c r="D982" s="2">
        <v>94019</v>
      </c>
      <c r="E982" s="8">
        <v>42.48</v>
      </c>
      <c r="F982" s="3">
        <v>42522</v>
      </c>
      <c r="G982" s="2">
        <f>1</f>
        <v>1</v>
      </c>
      <c r="H982" s="26">
        <f>IF(SUMPRODUCT(($A$2:$A982=A982)*($B$2:$B982=B982))&gt;1,0,1)</f>
        <v>1</v>
      </c>
      <c r="I982" s="2">
        <f>COUNTIFS(customer_data[[#All],[customer_name]],customer_data[[#This Row],[customer_name]],customer_data[[#All],[city]],customer_data[[#This Row],[city]])</f>
        <v>2</v>
      </c>
    </row>
    <row r="983" spans="1:9" x14ac:dyDescent="0.25">
      <c r="A983" s="2" t="s">
        <v>68</v>
      </c>
      <c r="B983" s="2" t="s">
        <v>69</v>
      </c>
      <c r="C983" s="2" t="s">
        <v>713</v>
      </c>
      <c r="D983" s="2">
        <v>94019</v>
      </c>
      <c r="E983" s="8">
        <v>42.48</v>
      </c>
      <c r="F983" s="3">
        <v>42552</v>
      </c>
      <c r="G983" s="2">
        <f>1</f>
        <v>1</v>
      </c>
      <c r="H983" s="26">
        <f>IF(SUMPRODUCT(($A$2:$A983=A983)*($B$2:$B983=B983))&gt;1,0,1)</f>
        <v>0</v>
      </c>
      <c r="I983" s="2">
        <f>COUNTIFS(customer_data[[#All],[customer_name]],customer_data[[#This Row],[customer_name]],customer_data[[#All],[city]],customer_data[[#This Row],[city]])</f>
        <v>2</v>
      </c>
    </row>
    <row r="984" spans="1:9" x14ac:dyDescent="0.25">
      <c r="A984" s="2" t="s">
        <v>0</v>
      </c>
      <c r="B984" s="2" t="s">
        <v>1</v>
      </c>
      <c r="C984" s="2" t="s">
        <v>713</v>
      </c>
      <c r="D984" s="2">
        <v>94019</v>
      </c>
      <c r="E984" s="8">
        <v>33.979999999999997</v>
      </c>
      <c r="F984" s="3">
        <v>42522</v>
      </c>
      <c r="G984" s="2">
        <f>1</f>
        <v>1</v>
      </c>
      <c r="H984" s="26">
        <f>IF(SUMPRODUCT(($A$2:$A984=A984)*($B$2:$B984=B984))&gt;1,0,1)</f>
        <v>1</v>
      </c>
      <c r="I984" s="2">
        <f>COUNTIFS(customer_data[[#All],[customer_name]],customer_data[[#This Row],[customer_name]],customer_data[[#All],[city]],customer_data[[#This Row],[city]])</f>
        <v>1</v>
      </c>
    </row>
    <row r="985" spans="1:9" x14ac:dyDescent="0.25">
      <c r="A985" s="2" t="s">
        <v>286</v>
      </c>
      <c r="B985" s="2" t="s">
        <v>287</v>
      </c>
      <c r="C985" s="2" t="s">
        <v>713</v>
      </c>
      <c r="D985" s="2">
        <v>94019</v>
      </c>
      <c r="E985" s="8">
        <v>72.23</v>
      </c>
      <c r="F985" s="3">
        <v>42522</v>
      </c>
      <c r="G985" s="2">
        <f>1</f>
        <v>1</v>
      </c>
      <c r="H985" s="26">
        <f>IF(SUMPRODUCT(($A$2:$A985=A985)*($B$2:$B985=B985))&gt;1,0,1)</f>
        <v>1</v>
      </c>
      <c r="I985" s="2">
        <f>COUNTIFS(customer_data[[#All],[customer_name]],customer_data[[#This Row],[customer_name]],customer_data[[#All],[city]],customer_data[[#This Row],[city]])</f>
        <v>2</v>
      </c>
    </row>
    <row r="986" spans="1:9" x14ac:dyDescent="0.25">
      <c r="A986" s="2" t="s">
        <v>286</v>
      </c>
      <c r="B986" s="2" t="s">
        <v>287</v>
      </c>
      <c r="C986" s="2" t="s">
        <v>713</v>
      </c>
      <c r="D986" s="2">
        <v>94019</v>
      </c>
      <c r="E986" s="8">
        <v>72.23</v>
      </c>
      <c r="F986" s="3">
        <v>42552</v>
      </c>
      <c r="G986" s="2">
        <f>1</f>
        <v>1</v>
      </c>
      <c r="H986" s="26">
        <f>IF(SUMPRODUCT(($A$2:$A986=A986)*($B$2:$B986=B986))&gt;1,0,1)</f>
        <v>0</v>
      </c>
      <c r="I986" s="2">
        <f>COUNTIFS(customer_data[[#All],[customer_name]],customer_data[[#This Row],[customer_name]],customer_data[[#All],[city]],customer_data[[#This Row],[city]])</f>
        <v>2</v>
      </c>
    </row>
    <row r="987" spans="1:9" x14ac:dyDescent="0.25">
      <c r="A987" s="2" t="s">
        <v>200</v>
      </c>
      <c r="B987" s="2" t="s">
        <v>201</v>
      </c>
      <c r="C987" s="2" t="s">
        <v>714</v>
      </c>
      <c r="D987" s="2">
        <v>94020</v>
      </c>
      <c r="E987" s="8">
        <v>33.979999999999997</v>
      </c>
      <c r="F987" s="3">
        <v>42430</v>
      </c>
      <c r="G987" s="2">
        <f>1</f>
        <v>1</v>
      </c>
      <c r="H987" s="26">
        <f>IF(SUMPRODUCT(($A$2:$A987=A987)*($B$2:$B987=B987))&gt;1,0,1)</f>
        <v>1</v>
      </c>
      <c r="I987" s="2">
        <f>COUNTIFS(customer_data[[#All],[customer_name]],customer_data[[#This Row],[customer_name]],customer_data[[#All],[city]],customer_data[[#This Row],[city]])</f>
        <v>2</v>
      </c>
    </row>
    <row r="988" spans="1:9" x14ac:dyDescent="0.25">
      <c r="A988" s="2" t="s">
        <v>200</v>
      </c>
      <c r="B988" s="2" t="s">
        <v>201</v>
      </c>
      <c r="C988" s="2" t="s">
        <v>714</v>
      </c>
      <c r="D988" s="2">
        <v>94020</v>
      </c>
      <c r="E988" s="8">
        <v>33.979999999999997</v>
      </c>
      <c r="F988" s="3">
        <v>42461</v>
      </c>
      <c r="G988" s="2">
        <f>1</f>
        <v>1</v>
      </c>
      <c r="H988" s="26">
        <f>IF(SUMPRODUCT(($A$2:$A988=A988)*($B$2:$B988=B988))&gt;1,0,1)</f>
        <v>0</v>
      </c>
      <c r="I988" s="2">
        <f>COUNTIFS(customer_data[[#All],[customer_name]],customer_data[[#This Row],[customer_name]],customer_data[[#All],[city]],customer_data[[#This Row],[city]])</f>
        <v>2</v>
      </c>
    </row>
    <row r="989" spans="1:9" x14ac:dyDescent="0.25">
      <c r="A989" s="2" t="s">
        <v>492</v>
      </c>
      <c r="B989" s="2" t="s">
        <v>493</v>
      </c>
      <c r="C989" s="2" t="s">
        <v>714</v>
      </c>
      <c r="D989" s="2">
        <v>94020</v>
      </c>
      <c r="E989" s="8">
        <v>50.98</v>
      </c>
      <c r="F989" s="3">
        <v>42401</v>
      </c>
      <c r="G989" s="2">
        <f>1</f>
        <v>1</v>
      </c>
      <c r="H989" s="26">
        <f>IF(SUMPRODUCT(($A$2:$A989=A989)*($B$2:$B989=B989))&gt;1,0,1)</f>
        <v>1</v>
      </c>
      <c r="I989" s="2">
        <f>COUNTIFS(customer_data[[#All],[customer_name]],customer_data[[#This Row],[customer_name]],customer_data[[#All],[city]],customer_data[[#This Row],[city]])</f>
        <v>2</v>
      </c>
    </row>
    <row r="990" spans="1:9" x14ac:dyDescent="0.25">
      <c r="A990" s="2" t="s">
        <v>492</v>
      </c>
      <c r="B990" s="2" t="s">
        <v>493</v>
      </c>
      <c r="C990" s="2" t="s">
        <v>714</v>
      </c>
      <c r="D990" s="2">
        <v>94020</v>
      </c>
      <c r="E990" s="8">
        <v>50.98</v>
      </c>
      <c r="F990" s="3">
        <v>42430</v>
      </c>
      <c r="G990" s="2">
        <f>1</f>
        <v>1</v>
      </c>
      <c r="H990" s="26">
        <f>IF(SUMPRODUCT(($A$2:$A990=A990)*($B$2:$B990=B990))&gt;1,0,1)</f>
        <v>0</v>
      </c>
      <c r="I990" s="2">
        <f>COUNTIFS(customer_data[[#All],[customer_name]],customer_data[[#This Row],[customer_name]],customer_data[[#All],[city]],customer_data[[#This Row],[city]])</f>
        <v>2</v>
      </c>
    </row>
    <row r="991" spans="1:9" x14ac:dyDescent="0.25">
      <c r="A991" s="2" t="s">
        <v>90</v>
      </c>
      <c r="B991" s="2" t="s">
        <v>91</v>
      </c>
      <c r="C991" s="2" t="s">
        <v>714</v>
      </c>
      <c r="D991" s="2">
        <v>94020</v>
      </c>
      <c r="E991" s="8">
        <v>25.48</v>
      </c>
      <c r="F991" s="3">
        <v>42552</v>
      </c>
      <c r="G991" s="2">
        <f>1</f>
        <v>1</v>
      </c>
      <c r="H991" s="26">
        <f>IF(SUMPRODUCT(($A$2:$A991=A991)*($B$2:$B991=B991))&gt;1,0,1)</f>
        <v>1</v>
      </c>
      <c r="I991" s="2">
        <f>COUNTIFS(customer_data[[#All],[customer_name]],customer_data[[#This Row],[customer_name]],customer_data[[#All],[city]],customer_data[[#This Row],[city]])</f>
        <v>1</v>
      </c>
    </row>
    <row r="992" spans="1:9" x14ac:dyDescent="0.25">
      <c r="A992" s="2" t="s">
        <v>74</v>
      </c>
      <c r="B992" s="2" t="s">
        <v>75</v>
      </c>
      <c r="C992" s="2" t="s">
        <v>714</v>
      </c>
      <c r="D992" s="2">
        <v>94020</v>
      </c>
      <c r="E992" s="8">
        <v>42.48</v>
      </c>
      <c r="F992" s="3">
        <v>42461</v>
      </c>
      <c r="G992" s="2">
        <f>1</f>
        <v>1</v>
      </c>
      <c r="H992" s="26">
        <f>IF(SUMPRODUCT(($A$2:$A992=A992)*($B$2:$B992=B992))&gt;1,0,1)</f>
        <v>1</v>
      </c>
      <c r="I992" s="2">
        <f>COUNTIFS(customer_data[[#All],[customer_name]],customer_data[[#This Row],[customer_name]],customer_data[[#All],[city]],customer_data[[#This Row],[city]])</f>
        <v>4</v>
      </c>
    </row>
    <row r="993" spans="1:9" x14ac:dyDescent="0.25">
      <c r="A993" s="2" t="s">
        <v>74</v>
      </c>
      <c r="B993" s="2" t="s">
        <v>75</v>
      </c>
      <c r="C993" s="2" t="s">
        <v>714</v>
      </c>
      <c r="D993" s="2">
        <v>94020</v>
      </c>
      <c r="E993" s="8">
        <v>42.48</v>
      </c>
      <c r="F993" s="3">
        <v>42491</v>
      </c>
      <c r="G993" s="2">
        <f>1</f>
        <v>1</v>
      </c>
      <c r="H993" s="26">
        <f>IF(SUMPRODUCT(($A$2:$A993=A993)*($B$2:$B993=B993))&gt;1,0,1)</f>
        <v>0</v>
      </c>
      <c r="I993" s="2">
        <f>COUNTIFS(customer_data[[#All],[customer_name]],customer_data[[#This Row],[customer_name]],customer_data[[#All],[city]],customer_data[[#This Row],[city]])</f>
        <v>4</v>
      </c>
    </row>
    <row r="994" spans="1:9" x14ac:dyDescent="0.25">
      <c r="A994" s="2" t="s">
        <v>74</v>
      </c>
      <c r="B994" s="2" t="s">
        <v>75</v>
      </c>
      <c r="C994" s="2" t="s">
        <v>714</v>
      </c>
      <c r="D994" s="2">
        <v>94020</v>
      </c>
      <c r="E994" s="8">
        <v>42.48</v>
      </c>
      <c r="F994" s="3">
        <v>42522</v>
      </c>
      <c r="G994" s="2">
        <f>1</f>
        <v>1</v>
      </c>
      <c r="H994" s="26">
        <f>IF(SUMPRODUCT(($A$2:$A994=A994)*($B$2:$B994=B994))&gt;1,0,1)</f>
        <v>0</v>
      </c>
      <c r="I994" s="2">
        <f>COUNTIFS(customer_data[[#All],[customer_name]],customer_data[[#This Row],[customer_name]],customer_data[[#All],[city]],customer_data[[#This Row],[city]])</f>
        <v>4</v>
      </c>
    </row>
    <row r="995" spans="1:9" x14ac:dyDescent="0.25">
      <c r="A995" s="2" t="s">
        <v>74</v>
      </c>
      <c r="B995" s="2" t="s">
        <v>75</v>
      </c>
      <c r="C995" s="2" t="s">
        <v>714</v>
      </c>
      <c r="D995" s="2">
        <v>94020</v>
      </c>
      <c r="E995" s="8">
        <v>42.48</v>
      </c>
      <c r="F995" s="3">
        <v>42552</v>
      </c>
      <c r="G995" s="2">
        <f>1</f>
        <v>1</v>
      </c>
      <c r="H995" s="26">
        <f>IF(SUMPRODUCT(($A$2:$A995=A995)*($B$2:$B995=B995))&gt;1,0,1)</f>
        <v>0</v>
      </c>
      <c r="I995" s="2">
        <f>COUNTIFS(customer_data[[#All],[customer_name]],customer_data[[#This Row],[customer_name]],customer_data[[#All],[city]],customer_data[[#This Row],[city]])</f>
        <v>4</v>
      </c>
    </row>
    <row r="996" spans="1:9" x14ac:dyDescent="0.25">
      <c r="A996" s="2" t="s">
        <v>112</v>
      </c>
      <c r="B996" s="2" t="s">
        <v>113</v>
      </c>
      <c r="C996" s="2" t="s">
        <v>714</v>
      </c>
      <c r="D996" s="2">
        <v>94020</v>
      </c>
      <c r="E996" s="8">
        <v>49.91</v>
      </c>
      <c r="F996" s="3">
        <v>42522</v>
      </c>
      <c r="G996" s="2">
        <f>1</f>
        <v>1</v>
      </c>
      <c r="H996" s="26">
        <f>IF(SUMPRODUCT(($A$2:$A996=A996)*($B$2:$B996=B996))&gt;1,0,1)</f>
        <v>1</v>
      </c>
      <c r="I996" s="2">
        <f>COUNTIFS(customer_data[[#All],[customer_name]],customer_data[[#This Row],[customer_name]],customer_data[[#All],[city]],customer_data[[#This Row],[city]])</f>
        <v>2</v>
      </c>
    </row>
    <row r="997" spans="1:9" x14ac:dyDescent="0.25">
      <c r="A997" s="2" t="s">
        <v>112</v>
      </c>
      <c r="B997" s="2" t="s">
        <v>113</v>
      </c>
      <c r="C997" s="2" t="s">
        <v>714</v>
      </c>
      <c r="D997" s="2">
        <v>94020</v>
      </c>
      <c r="E997" s="8">
        <v>49.91</v>
      </c>
      <c r="F997" s="3">
        <v>42552</v>
      </c>
      <c r="G997" s="2">
        <f>1</f>
        <v>1</v>
      </c>
      <c r="H997" s="26">
        <f>IF(SUMPRODUCT(($A$2:$A997=A997)*($B$2:$B997=B997))&gt;1,0,1)</f>
        <v>0</v>
      </c>
      <c r="I997" s="2">
        <f>COUNTIFS(customer_data[[#All],[customer_name]],customer_data[[#This Row],[customer_name]],customer_data[[#All],[city]],customer_data[[#This Row],[city]])</f>
        <v>2</v>
      </c>
    </row>
    <row r="998" spans="1:9" x14ac:dyDescent="0.25">
      <c r="A998" s="2" t="s">
        <v>206</v>
      </c>
      <c r="B998" s="2" t="s">
        <v>207</v>
      </c>
      <c r="C998" s="2" t="s">
        <v>714</v>
      </c>
      <c r="D998" s="2">
        <v>94020</v>
      </c>
      <c r="E998" s="8">
        <v>33.979999999999997</v>
      </c>
      <c r="F998" s="3">
        <v>42370</v>
      </c>
      <c r="G998" s="2">
        <f>1</f>
        <v>1</v>
      </c>
      <c r="H998" s="26">
        <f>IF(SUMPRODUCT(($A$2:$A998=A998)*($B$2:$B998=B998))&gt;1,0,1)</f>
        <v>1</v>
      </c>
      <c r="I998" s="2">
        <f>COUNTIFS(customer_data[[#All],[customer_name]],customer_data[[#This Row],[customer_name]],customer_data[[#All],[city]],customer_data[[#This Row],[city]])</f>
        <v>3</v>
      </c>
    </row>
    <row r="999" spans="1:9" x14ac:dyDescent="0.25">
      <c r="A999" s="2" t="s">
        <v>206</v>
      </c>
      <c r="B999" s="2" t="s">
        <v>207</v>
      </c>
      <c r="C999" s="2" t="s">
        <v>714</v>
      </c>
      <c r="D999" s="2">
        <v>94020</v>
      </c>
      <c r="E999" s="8">
        <v>33.979999999999997</v>
      </c>
      <c r="F999" s="3">
        <v>42401</v>
      </c>
      <c r="G999" s="2">
        <f>1</f>
        <v>1</v>
      </c>
      <c r="H999" s="26">
        <f>IF(SUMPRODUCT(($A$2:$A999=A999)*($B$2:$B999=B999))&gt;1,0,1)</f>
        <v>0</v>
      </c>
      <c r="I999" s="2">
        <f>COUNTIFS(customer_data[[#All],[customer_name]],customer_data[[#This Row],[customer_name]],customer_data[[#All],[city]],customer_data[[#This Row],[city]])</f>
        <v>3</v>
      </c>
    </row>
    <row r="1000" spans="1:9" x14ac:dyDescent="0.25">
      <c r="A1000" s="2" t="s">
        <v>206</v>
      </c>
      <c r="B1000" s="2" t="s">
        <v>207</v>
      </c>
      <c r="C1000" s="2" t="s">
        <v>714</v>
      </c>
      <c r="D1000" s="2">
        <v>94020</v>
      </c>
      <c r="E1000" s="8">
        <v>33.979999999999997</v>
      </c>
      <c r="F1000" s="3">
        <v>42430</v>
      </c>
      <c r="G1000" s="2">
        <f>1</f>
        <v>1</v>
      </c>
      <c r="H1000" s="26">
        <f>IF(SUMPRODUCT(($A$2:$A1000=A1000)*($B$2:$B1000=B1000))&gt;1,0,1)</f>
        <v>0</v>
      </c>
      <c r="I1000" s="2">
        <f>COUNTIFS(customer_data[[#All],[customer_name]],customer_data[[#This Row],[customer_name]],customer_data[[#All],[city]],customer_data[[#This Row],[city]])</f>
        <v>3</v>
      </c>
    </row>
    <row r="1001" spans="1:9" x14ac:dyDescent="0.25">
      <c r="A1001" s="2" t="s">
        <v>204</v>
      </c>
      <c r="B1001" s="2" t="s">
        <v>205</v>
      </c>
      <c r="C1001" s="2" t="s">
        <v>714</v>
      </c>
      <c r="D1001" s="2">
        <v>94020</v>
      </c>
      <c r="E1001" s="8">
        <v>33.979999999999997</v>
      </c>
      <c r="F1001" s="3">
        <v>42401</v>
      </c>
      <c r="G1001" s="2">
        <f>1</f>
        <v>1</v>
      </c>
      <c r="H1001" s="26">
        <f>IF(SUMPRODUCT(($A$2:$A1001=A1001)*($B$2:$B1001=B1001))&gt;1,0,1)</f>
        <v>1</v>
      </c>
      <c r="I1001" s="2">
        <f>COUNTIFS(customer_data[[#All],[customer_name]],customer_data[[#This Row],[customer_name]],customer_data[[#All],[city]],customer_data[[#This Row],[city]])</f>
        <v>2</v>
      </c>
    </row>
    <row r="1002" spans="1:9" x14ac:dyDescent="0.25">
      <c r="A1002" s="2" t="s">
        <v>204</v>
      </c>
      <c r="B1002" s="2" t="s">
        <v>205</v>
      </c>
      <c r="C1002" s="2" t="s">
        <v>714</v>
      </c>
      <c r="D1002" s="2">
        <v>94020</v>
      </c>
      <c r="E1002" s="8">
        <v>33.979999999999997</v>
      </c>
      <c r="F1002" s="3">
        <v>42430</v>
      </c>
      <c r="G1002" s="2">
        <f>1</f>
        <v>1</v>
      </c>
      <c r="H1002" s="26">
        <f>IF(SUMPRODUCT(($A$2:$A1002=A1002)*($B$2:$B1002=B1002))&gt;1,0,1)</f>
        <v>0</v>
      </c>
      <c r="I1002" s="2">
        <f>COUNTIFS(customer_data[[#All],[customer_name]],customer_data[[#This Row],[customer_name]],customer_data[[#All],[city]],customer_data[[#This Row],[city]])</f>
        <v>2</v>
      </c>
    </row>
    <row r="1003" spans="1:9" x14ac:dyDescent="0.25">
      <c r="A1003" s="2" t="s">
        <v>350</v>
      </c>
      <c r="B1003" s="2" t="s">
        <v>351</v>
      </c>
      <c r="C1003" s="2" t="s">
        <v>714</v>
      </c>
      <c r="D1003" s="2">
        <v>94020</v>
      </c>
      <c r="E1003" s="8">
        <v>42.48</v>
      </c>
      <c r="F1003" s="3">
        <v>42370</v>
      </c>
      <c r="G1003" s="2">
        <f>1</f>
        <v>1</v>
      </c>
      <c r="H1003" s="26">
        <f>IF(SUMPRODUCT(($A$2:$A1003=A1003)*($B$2:$B1003=B1003))&gt;1,0,1)</f>
        <v>1</v>
      </c>
      <c r="I1003" s="2">
        <f>COUNTIFS(customer_data[[#All],[customer_name]],customer_data[[#This Row],[customer_name]],customer_data[[#All],[city]],customer_data[[#This Row],[city]])</f>
        <v>6</v>
      </c>
    </row>
    <row r="1004" spans="1:9" x14ac:dyDescent="0.25">
      <c r="A1004" s="2" t="s">
        <v>350</v>
      </c>
      <c r="B1004" s="2" t="s">
        <v>351</v>
      </c>
      <c r="C1004" s="2" t="s">
        <v>714</v>
      </c>
      <c r="D1004" s="2">
        <v>94020</v>
      </c>
      <c r="E1004" s="8">
        <v>42.48</v>
      </c>
      <c r="F1004" s="3">
        <v>42401</v>
      </c>
      <c r="G1004" s="2">
        <f>1</f>
        <v>1</v>
      </c>
      <c r="H1004" s="26">
        <f>IF(SUMPRODUCT(($A$2:$A1004=A1004)*($B$2:$B1004=B1004))&gt;1,0,1)</f>
        <v>0</v>
      </c>
      <c r="I1004" s="2">
        <f>COUNTIFS(customer_data[[#All],[customer_name]],customer_data[[#This Row],[customer_name]],customer_data[[#All],[city]],customer_data[[#This Row],[city]])</f>
        <v>6</v>
      </c>
    </row>
    <row r="1005" spans="1:9" x14ac:dyDescent="0.25">
      <c r="A1005" s="2" t="s">
        <v>350</v>
      </c>
      <c r="B1005" s="2" t="s">
        <v>351</v>
      </c>
      <c r="C1005" s="2" t="s">
        <v>714</v>
      </c>
      <c r="D1005" s="2">
        <v>94020</v>
      </c>
      <c r="E1005" s="8">
        <v>42.48</v>
      </c>
      <c r="F1005" s="3">
        <v>42430</v>
      </c>
      <c r="G1005" s="2">
        <f>1</f>
        <v>1</v>
      </c>
      <c r="H1005" s="26">
        <f>IF(SUMPRODUCT(($A$2:$A1005=A1005)*($B$2:$B1005=B1005))&gt;1,0,1)</f>
        <v>0</v>
      </c>
      <c r="I1005" s="2">
        <f>COUNTIFS(customer_data[[#All],[customer_name]],customer_data[[#This Row],[customer_name]],customer_data[[#All],[city]],customer_data[[#This Row],[city]])</f>
        <v>6</v>
      </c>
    </row>
    <row r="1006" spans="1:9" x14ac:dyDescent="0.25">
      <c r="A1006" s="2" t="s">
        <v>350</v>
      </c>
      <c r="B1006" s="2" t="s">
        <v>351</v>
      </c>
      <c r="C1006" s="2" t="s">
        <v>714</v>
      </c>
      <c r="D1006" s="2">
        <v>94020</v>
      </c>
      <c r="E1006" s="8">
        <v>42.48</v>
      </c>
      <c r="F1006" s="3">
        <v>42461</v>
      </c>
      <c r="G1006" s="2">
        <f>1</f>
        <v>1</v>
      </c>
      <c r="H1006" s="26">
        <f>IF(SUMPRODUCT(($A$2:$A1006=A1006)*($B$2:$B1006=B1006))&gt;1,0,1)</f>
        <v>0</v>
      </c>
      <c r="I1006" s="2">
        <f>COUNTIFS(customer_data[[#All],[customer_name]],customer_data[[#This Row],[customer_name]],customer_data[[#All],[city]],customer_data[[#This Row],[city]])</f>
        <v>6</v>
      </c>
    </row>
    <row r="1007" spans="1:9" x14ac:dyDescent="0.25">
      <c r="A1007" s="2" t="s">
        <v>350</v>
      </c>
      <c r="B1007" s="2" t="s">
        <v>351</v>
      </c>
      <c r="C1007" s="2" t="s">
        <v>714</v>
      </c>
      <c r="D1007" s="2">
        <v>94020</v>
      </c>
      <c r="E1007" s="8">
        <v>42.48</v>
      </c>
      <c r="F1007" s="3">
        <v>42491</v>
      </c>
      <c r="G1007" s="2">
        <f>1</f>
        <v>1</v>
      </c>
      <c r="H1007" s="26">
        <f>IF(SUMPRODUCT(($A$2:$A1007=A1007)*($B$2:$B1007=B1007))&gt;1,0,1)</f>
        <v>0</v>
      </c>
      <c r="I1007" s="2">
        <f>COUNTIFS(customer_data[[#All],[customer_name]],customer_data[[#This Row],[customer_name]],customer_data[[#All],[city]],customer_data[[#This Row],[city]])</f>
        <v>6</v>
      </c>
    </row>
    <row r="1008" spans="1:9" x14ac:dyDescent="0.25">
      <c r="A1008" s="2" t="s">
        <v>350</v>
      </c>
      <c r="B1008" s="2" t="s">
        <v>351</v>
      </c>
      <c r="C1008" s="2" t="s">
        <v>714</v>
      </c>
      <c r="D1008" s="2">
        <v>94020</v>
      </c>
      <c r="E1008" s="8">
        <v>42.48</v>
      </c>
      <c r="F1008" s="3">
        <v>42522</v>
      </c>
      <c r="G1008" s="2">
        <f>1</f>
        <v>1</v>
      </c>
      <c r="H1008" s="26">
        <f>IF(SUMPRODUCT(($A$2:$A1008=A1008)*($B$2:$B1008=B1008))&gt;1,0,1)</f>
        <v>0</v>
      </c>
      <c r="I1008" s="2">
        <f>COUNTIFS(customer_data[[#All],[customer_name]],customer_data[[#This Row],[customer_name]],customer_data[[#All],[city]],customer_data[[#This Row],[city]])</f>
        <v>6</v>
      </c>
    </row>
    <row r="1009" spans="1:9" x14ac:dyDescent="0.25">
      <c r="A1009" s="2" t="s">
        <v>672</v>
      </c>
      <c r="B1009" s="2" t="s">
        <v>673</v>
      </c>
      <c r="C1009" s="2" t="s">
        <v>714</v>
      </c>
      <c r="D1009" s="2">
        <v>94020</v>
      </c>
      <c r="E1009" s="8">
        <v>99.13</v>
      </c>
      <c r="F1009" s="3">
        <v>42370</v>
      </c>
      <c r="G1009" s="2">
        <f>1</f>
        <v>1</v>
      </c>
      <c r="H1009" s="26">
        <f>IF(SUMPRODUCT(($A$2:$A1009=A1009)*($B$2:$B1009=B1009))&gt;1,0,1)</f>
        <v>1</v>
      </c>
      <c r="I1009" s="2">
        <f>COUNTIFS(customer_data[[#All],[customer_name]],customer_data[[#This Row],[customer_name]],customer_data[[#All],[city]],customer_data[[#This Row],[city]])</f>
        <v>6</v>
      </c>
    </row>
    <row r="1010" spans="1:9" x14ac:dyDescent="0.25">
      <c r="A1010" s="2" t="s">
        <v>672</v>
      </c>
      <c r="B1010" s="2" t="s">
        <v>673</v>
      </c>
      <c r="C1010" s="2" t="s">
        <v>714</v>
      </c>
      <c r="D1010" s="2">
        <v>94020</v>
      </c>
      <c r="E1010" s="8">
        <v>99.13</v>
      </c>
      <c r="F1010" s="3">
        <v>42401</v>
      </c>
      <c r="G1010" s="2">
        <f>1</f>
        <v>1</v>
      </c>
      <c r="H1010" s="26">
        <f>IF(SUMPRODUCT(($A$2:$A1010=A1010)*($B$2:$B1010=B1010))&gt;1,0,1)</f>
        <v>0</v>
      </c>
      <c r="I1010" s="2">
        <f>COUNTIFS(customer_data[[#All],[customer_name]],customer_data[[#This Row],[customer_name]],customer_data[[#All],[city]],customer_data[[#This Row],[city]])</f>
        <v>6</v>
      </c>
    </row>
    <row r="1011" spans="1:9" x14ac:dyDescent="0.25">
      <c r="A1011" s="2" t="s">
        <v>672</v>
      </c>
      <c r="B1011" s="2" t="s">
        <v>673</v>
      </c>
      <c r="C1011" s="2" t="s">
        <v>714</v>
      </c>
      <c r="D1011" s="2">
        <v>94020</v>
      </c>
      <c r="E1011" s="8">
        <v>99.13</v>
      </c>
      <c r="F1011" s="3">
        <v>42430</v>
      </c>
      <c r="G1011" s="2">
        <f>1</f>
        <v>1</v>
      </c>
      <c r="H1011" s="26">
        <f>IF(SUMPRODUCT(($A$2:$A1011=A1011)*($B$2:$B1011=B1011))&gt;1,0,1)</f>
        <v>0</v>
      </c>
      <c r="I1011" s="2">
        <f>COUNTIFS(customer_data[[#All],[customer_name]],customer_data[[#This Row],[customer_name]],customer_data[[#All],[city]],customer_data[[#This Row],[city]])</f>
        <v>6</v>
      </c>
    </row>
    <row r="1012" spans="1:9" x14ac:dyDescent="0.25">
      <c r="A1012" s="2" t="s">
        <v>672</v>
      </c>
      <c r="B1012" s="2" t="s">
        <v>673</v>
      </c>
      <c r="C1012" s="2" t="s">
        <v>714</v>
      </c>
      <c r="D1012" s="2">
        <v>94020</v>
      </c>
      <c r="E1012" s="8">
        <v>99.13</v>
      </c>
      <c r="F1012" s="3">
        <v>42461</v>
      </c>
      <c r="G1012" s="2">
        <f>1</f>
        <v>1</v>
      </c>
      <c r="H1012" s="26">
        <f>IF(SUMPRODUCT(($A$2:$A1012=A1012)*($B$2:$B1012=B1012))&gt;1,0,1)</f>
        <v>0</v>
      </c>
      <c r="I1012" s="2">
        <f>COUNTIFS(customer_data[[#All],[customer_name]],customer_data[[#This Row],[customer_name]],customer_data[[#All],[city]],customer_data[[#This Row],[city]])</f>
        <v>6</v>
      </c>
    </row>
    <row r="1013" spans="1:9" x14ac:dyDescent="0.25">
      <c r="A1013" s="2" t="s">
        <v>672</v>
      </c>
      <c r="B1013" s="2" t="s">
        <v>673</v>
      </c>
      <c r="C1013" s="2" t="s">
        <v>714</v>
      </c>
      <c r="D1013" s="2">
        <v>94020</v>
      </c>
      <c r="E1013" s="8">
        <v>99.13</v>
      </c>
      <c r="F1013" s="3">
        <v>42491</v>
      </c>
      <c r="G1013" s="2">
        <f>1</f>
        <v>1</v>
      </c>
      <c r="H1013" s="26">
        <f>IF(SUMPRODUCT(($A$2:$A1013=A1013)*($B$2:$B1013=B1013))&gt;1,0,1)</f>
        <v>0</v>
      </c>
      <c r="I1013" s="2">
        <f>COUNTIFS(customer_data[[#All],[customer_name]],customer_data[[#This Row],[customer_name]],customer_data[[#All],[city]],customer_data[[#This Row],[city]])</f>
        <v>6</v>
      </c>
    </row>
    <row r="1014" spans="1:9" x14ac:dyDescent="0.25">
      <c r="A1014" s="2" t="s">
        <v>672</v>
      </c>
      <c r="B1014" s="2" t="s">
        <v>673</v>
      </c>
      <c r="C1014" s="2" t="s">
        <v>714</v>
      </c>
      <c r="D1014" s="2">
        <v>94020</v>
      </c>
      <c r="E1014" s="8">
        <v>99.13</v>
      </c>
      <c r="F1014" s="3">
        <v>42522</v>
      </c>
      <c r="G1014" s="2">
        <f>1</f>
        <v>1</v>
      </c>
      <c r="H1014" s="26">
        <f>IF(SUMPRODUCT(($A$2:$A1014=A1014)*($B$2:$B1014=B1014))&gt;1,0,1)</f>
        <v>0</v>
      </c>
      <c r="I1014" s="2">
        <f>COUNTIFS(customer_data[[#All],[customer_name]],customer_data[[#This Row],[customer_name]],customer_data[[#All],[city]],customer_data[[#This Row],[city]])</f>
        <v>6</v>
      </c>
    </row>
    <row r="1015" spans="1:9" x14ac:dyDescent="0.25">
      <c r="A1015" s="2" t="s">
        <v>494</v>
      </c>
      <c r="B1015" s="2" t="s">
        <v>495</v>
      </c>
      <c r="C1015" s="2" t="s">
        <v>714</v>
      </c>
      <c r="D1015" s="2">
        <v>94020</v>
      </c>
      <c r="E1015" s="8">
        <v>50.98</v>
      </c>
      <c r="F1015" s="3">
        <v>42401</v>
      </c>
      <c r="G1015" s="2">
        <f>1</f>
        <v>1</v>
      </c>
      <c r="H1015" s="26">
        <f>IF(SUMPRODUCT(($A$2:$A1015=A1015)*($B$2:$B1015=B1015))&gt;1,0,1)</f>
        <v>1</v>
      </c>
      <c r="I1015" s="2">
        <f>COUNTIFS(customer_data[[#All],[customer_name]],customer_data[[#This Row],[customer_name]],customer_data[[#All],[city]],customer_data[[#This Row],[city]])</f>
        <v>2</v>
      </c>
    </row>
    <row r="1016" spans="1:9" x14ac:dyDescent="0.25">
      <c r="A1016" s="2" t="s">
        <v>494</v>
      </c>
      <c r="B1016" s="2" t="s">
        <v>495</v>
      </c>
      <c r="C1016" s="2" t="s">
        <v>714</v>
      </c>
      <c r="D1016" s="2">
        <v>94020</v>
      </c>
      <c r="E1016" s="8">
        <v>50.98</v>
      </c>
      <c r="F1016" s="3">
        <v>42430</v>
      </c>
      <c r="G1016" s="2">
        <f>1</f>
        <v>1</v>
      </c>
      <c r="H1016" s="26">
        <f>IF(SUMPRODUCT(($A$2:$A1016=A1016)*($B$2:$B1016=B1016))&gt;1,0,1)</f>
        <v>0</v>
      </c>
      <c r="I1016" s="2">
        <f>COUNTIFS(customer_data[[#All],[customer_name]],customer_data[[#This Row],[customer_name]],customer_data[[#All],[city]],customer_data[[#This Row],[city]])</f>
        <v>2</v>
      </c>
    </row>
    <row r="1017" spans="1:9" x14ac:dyDescent="0.25">
      <c r="A1017" s="2" t="s">
        <v>666</v>
      </c>
      <c r="B1017" s="2" t="s">
        <v>667</v>
      </c>
      <c r="C1017" s="2" t="s">
        <v>714</v>
      </c>
      <c r="D1017" s="2">
        <v>94020</v>
      </c>
      <c r="E1017" s="8">
        <v>93.47</v>
      </c>
      <c r="F1017" s="3">
        <v>42430</v>
      </c>
      <c r="G1017" s="2">
        <f>1</f>
        <v>1</v>
      </c>
      <c r="H1017" s="26">
        <f>IF(SUMPRODUCT(($A$2:$A1017=A1017)*($B$2:$B1017=B1017))&gt;1,0,1)</f>
        <v>1</v>
      </c>
      <c r="I1017" s="2">
        <f>COUNTIFS(customer_data[[#All],[customer_name]],customer_data[[#This Row],[customer_name]],customer_data[[#All],[city]],customer_data[[#This Row],[city]])</f>
        <v>2</v>
      </c>
    </row>
    <row r="1018" spans="1:9" x14ac:dyDescent="0.25">
      <c r="A1018" s="2" t="s">
        <v>666</v>
      </c>
      <c r="B1018" s="2" t="s">
        <v>667</v>
      </c>
      <c r="C1018" s="2" t="s">
        <v>714</v>
      </c>
      <c r="D1018" s="2">
        <v>94020</v>
      </c>
      <c r="E1018" s="8">
        <v>93.47</v>
      </c>
      <c r="F1018" s="3">
        <v>42461</v>
      </c>
      <c r="G1018" s="2">
        <f>1</f>
        <v>1</v>
      </c>
      <c r="H1018" s="26">
        <f>IF(SUMPRODUCT(($A$2:$A1018=A1018)*($B$2:$B1018=B1018))&gt;1,0,1)</f>
        <v>0</v>
      </c>
      <c r="I1018" s="2">
        <f>COUNTIFS(customer_data[[#All],[customer_name]],customer_data[[#This Row],[customer_name]],customer_data[[#All],[city]],customer_data[[#This Row],[city]])</f>
        <v>2</v>
      </c>
    </row>
    <row r="1019" spans="1:9" x14ac:dyDescent="0.25">
      <c r="A1019" s="2" t="s">
        <v>126</v>
      </c>
      <c r="B1019" s="2" t="s">
        <v>127</v>
      </c>
      <c r="C1019" s="2" t="s">
        <v>714</v>
      </c>
      <c r="D1019" s="2">
        <v>94020</v>
      </c>
      <c r="E1019" s="8">
        <v>29.73</v>
      </c>
      <c r="F1019" s="3">
        <v>42430</v>
      </c>
      <c r="G1019" s="2">
        <f>1</f>
        <v>1</v>
      </c>
      <c r="H1019" s="26">
        <f>IF(SUMPRODUCT(($A$2:$A1019=A1019)*($B$2:$B1019=B1019))&gt;1,0,1)</f>
        <v>1</v>
      </c>
      <c r="I1019" s="2">
        <f>COUNTIFS(customer_data[[#All],[customer_name]],customer_data[[#This Row],[customer_name]],customer_data[[#All],[city]],customer_data[[#This Row],[city]])</f>
        <v>2</v>
      </c>
    </row>
    <row r="1020" spans="1:9" x14ac:dyDescent="0.25">
      <c r="A1020" s="2" t="s">
        <v>126</v>
      </c>
      <c r="B1020" s="2" t="s">
        <v>127</v>
      </c>
      <c r="C1020" s="2" t="s">
        <v>714</v>
      </c>
      <c r="D1020" s="2">
        <v>94020</v>
      </c>
      <c r="E1020" s="8">
        <v>29.73</v>
      </c>
      <c r="F1020" s="3">
        <v>42461</v>
      </c>
      <c r="G1020" s="2">
        <f>1</f>
        <v>1</v>
      </c>
      <c r="H1020" s="26">
        <f>IF(SUMPRODUCT(($A$2:$A1020=A1020)*($B$2:$B1020=B1020))&gt;1,0,1)</f>
        <v>0</v>
      </c>
      <c r="I1020" s="2">
        <f>COUNTIFS(customer_data[[#All],[customer_name]],customer_data[[#This Row],[customer_name]],customer_data[[#All],[city]],customer_data[[#This Row],[city]])</f>
        <v>2</v>
      </c>
    </row>
    <row r="1021" spans="1:9" x14ac:dyDescent="0.25">
      <c r="A1021" s="2" t="s">
        <v>430</v>
      </c>
      <c r="B1021" s="2" t="s">
        <v>431</v>
      </c>
      <c r="C1021" s="2" t="s">
        <v>714</v>
      </c>
      <c r="D1021" s="2">
        <v>94020</v>
      </c>
      <c r="E1021" s="8">
        <v>47.55</v>
      </c>
      <c r="F1021" s="3">
        <v>42552</v>
      </c>
      <c r="G1021" s="2">
        <f>1</f>
        <v>1</v>
      </c>
      <c r="H1021" s="26">
        <f>IF(SUMPRODUCT(($A$2:$A1021=A1021)*($B$2:$B1021=B1021))&gt;1,0,1)</f>
        <v>1</v>
      </c>
      <c r="I1021" s="2">
        <f>COUNTIFS(customer_data[[#All],[customer_name]],customer_data[[#This Row],[customer_name]],customer_data[[#All],[city]],customer_data[[#This Row],[city]])</f>
        <v>1</v>
      </c>
    </row>
    <row r="1022" spans="1:9" x14ac:dyDescent="0.25">
      <c r="A1022" s="2" t="s">
        <v>564</v>
      </c>
      <c r="B1022" s="2" t="s">
        <v>565</v>
      </c>
      <c r="C1022" s="2" t="s">
        <v>714</v>
      </c>
      <c r="D1022" s="2">
        <v>94020</v>
      </c>
      <c r="E1022" s="8">
        <v>59.45</v>
      </c>
      <c r="F1022" s="3">
        <v>42401</v>
      </c>
      <c r="G1022" s="2">
        <f>1</f>
        <v>1</v>
      </c>
      <c r="H1022" s="26">
        <f>IF(SUMPRODUCT(($A$2:$A1022=A1022)*($B$2:$B1022=B1022))&gt;1,0,1)</f>
        <v>1</v>
      </c>
      <c r="I1022" s="2">
        <f>COUNTIFS(customer_data[[#All],[customer_name]],customer_data[[#This Row],[customer_name]],customer_data[[#All],[city]],customer_data[[#This Row],[city]])</f>
        <v>3</v>
      </c>
    </row>
    <row r="1023" spans="1:9" x14ac:dyDescent="0.25">
      <c r="A1023" s="2" t="s">
        <v>564</v>
      </c>
      <c r="B1023" s="2" t="s">
        <v>565</v>
      </c>
      <c r="C1023" s="2" t="s">
        <v>714</v>
      </c>
      <c r="D1023" s="2">
        <v>94020</v>
      </c>
      <c r="E1023" s="8">
        <v>59.45</v>
      </c>
      <c r="F1023" s="3">
        <v>42430</v>
      </c>
      <c r="G1023" s="2">
        <f>1</f>
        <v>1</v>
      </c>
      <c r="H1023" s="26">
        <f>IF(SUMPRODUCT(($A$2:$A1023=A1023)*($B$2:$B1023=B1023))&gt;1,0,1)</f>
        <v>0</v>
      </c>
      <c r="I1023" s="2">
        <f>COUNTIFS(customer_data[[#All],[customer_name]],customer_data[[#This Row],[customer_name]],customer_data[[#All],[city]],customer_data[[#This Row],[city]])</f>
        <v>3</v>
      </c>
    </row>
    <row r="1024" spans="1:9" x14ac:dyDescent="0.25">
      <c r="A1024" s="2" t="s">
        <v>564</v>
      </c>
      <c r="B1024" s="2" t="s">
        <v>565</v>
      </c>
      <c r="C1024" s="2" t="s">
        <v>714</v>
      </c>
      <c r="D1024" s="2">
        <v>94020</v>
      </c>
      <c r="E1024" s="8">
        <v>59.45</v>
      </c>
      <c r="F1024" s="3">
        <v>42461</v>
      </c>
      <c r="G1024" s="2">
        <f>1</f>
        <v>1</v>
      </c>
      <c r="H1024" s="26">
        <f>IF(SUMPRODUCT(($A$2:$A1024=A1024)*($B$2:$B1024=B1024))&gt;1,0,1)</f>
        <v>0</v>
      </c>
      <c r="I1024" s="2">
        <f>COUNTIFS(customer_data[[#All],[customer_name]],customer_data[[#This Row],[customer_name]],customer_data[[#All],[city]],customer_data[[#This Row],[city]])</f>
        <v>3</v>
      </c>
    </row>
    <row r="1025" spans="1:9" x14ac:dyDescent="0.25">
      <c r="A1025" s="2" t="s">
        <v>380</v>
      </c>
      <c r="B1025" s="2" t="s">
        <v>381</v>
      </c>
      <c r="C1025" s="2" t="s">
        <v>714</v>
      </c>
      <c r="D1025" s="2">
        <v>94020</v>
      </c>
      <c r="E1025" s="8">
        <v>42.87</v>
      </c>
      <c r="F1025" s="3">
        <v>42430</v>
      </c>
      <c r="G1025" s="2">
        <f>1</f>
        <v>1</v>
      </c>
      <c r="H1025" s="26">
        <f>IF(SUMPRODUCT(($A$2:$A1025=A1025)*($B$2:$B1025=B1025))&gt;1,0,1)</f>
        <v>1</v>
      </c>
      <c r="I1025" s="2">
        <f>COUNTIFS(customer_data[[#All],[customer_name]],customer_data[[#This Row],[customer_name]],customer_data[[#All],[city]],customer_data[[#This Row],[city]])</f>
        <v>2</v>
      </c>
    </row>
    <row r="1026" spans="1:9" x14ac:dyDescent="0.25">
      <c r="A1026" s="2" t="s">
        <v>380</v>
      </c>
      <c r="B1026" s="2" t="s">
        <v>381</v>
      </c>
      <c r="C1026" s="2" t="s">
        <v>714</v>
      </c>
      <c r="D1026" s="2">
        <v>94020</v>
      </c>
      <c r="E1026" s="8">
        <v>42.87</v>
      </c>
      <c r="F1026" s="3">
        <v>42461</v>
      </c>
      <c r="G1026" s="2">
        <f>1</f>
        <v>1</v>
      </c>
      <c r="H1026" s="26">
        <f>IF(SUMPRODUCT(($A$2:$A1026=A1026)*($B$2:$B1026=B1026))&gt;1,0,1)</f>
        <v>0</v>
      </c>
      <c r="I1026" s="2">
        <f>COUNTIFS(customer_data[[#All],[customer_name]],customer_data[[#This Row],[customer_name]],customer_data[[#All],[city]],customer_data[[#This Row],[city]])</f>
        <v>2</v>
      </c>
    </row>
    <row r="1027" spans="1:9" x14ac:dyDescent="0.25">
      <c r="A1027" s="2" t="s">
        <v>642</v>
      </c>
      <c r="B1027" s="2" t="s">
        <v>643</v>
      </c>
      <c r="C1027" s="2" t="s">
        <v>714</v>
      </c>
      <c r="D1027" s="2">
        <v>94020</v>
      </c>
      <c r="E1027" s="8">
        <v>76.48</v>
      </c>
      <c r="F1027" s="3">
        <v>42491</v>
      </c>
      <c r="G1027" s="2">
        <f>1</f>
        <v>1</v>
      </c>
      <c r="H1027" s="26">
        <f>IF(SUMPRODUCT(($A$2:$A1027=A1027)*($B$2:$B1027=B1027))&gt;1,0,1)</f>
        <v>1</v>
      </c>
      <c r="I1027" s="2">
        <f>COUNTIFS(customer_data[[#All],[customer_name]],customer_data[[#This Row],[customer_name]],customer_data[[#All],[city]],customer_data[[#This Row],[city]])</f>
        <v>3</v>
      </c>
    </row>
    <row r="1028" spans="1:9" x14ac:dyDescent="0.25">
      <c r="A1028" s="2" t="s">
        <v>642</v>
      </c>
      <c r="B1028" s="2" t="s">
        <v>643</v>
      </c>
      <c r="C1028" s="2" t="s">
        <v>714</v>
      </c>
      <c r="D1028" s="2">
        <v>94020</v>
      </c>
      <c r="E1028" s="8">
        <v>76.48</v>
      </c>
      <c r="F1028" s="3">
        <v>42522</v>
      </c>
      <c r="G1028" s="2">
        <f>1</f>
        <v>1</v>
      </c>
      <c r="H1028" s="26">
        <f>IF(SUMPRODUCT(($A$2:$A1028=A1028)*($B$2:$B1028=B1028))&gt;1,0,1)</f>
        <v>0</v>
      </c>
      <c r="I1028" s="2">
        <f>COUNTIFS(customer_data[[#All],[customer_name]],customer_data[[#This Row],[customer_name]],customer_data[[#All],[city]],customer_data[[#This Row],[city]])</f>
        <v>3</v>
      </c>
    </row>
    <row r="1029" spans="1:9" x14ac:dyDescent="0.25">
      <c r="A1029" s="2" t="s">
        <v>642</v>
      </c>
      <c r="B1029" s="2" t="s">
        <v>643</v>
      </c>
      <c r="C1029" s="2" t="s">
        <v>714</v>
      </c>
      <c r="D1029" s="2">
        <v>94020</v>
      </c>
      <c r="E1029" s="8">
        <v>76.48</v>
      </c>
      <c r="F1029" s="3">
        <v>42552</v>
      </c>
      <c r="G1029" s="2">
        <f>1</f>
        <v>1</v>
      </c>
      <c r="H1029" s="26">
        <f>IF(SUMPRODUCT(($A$2:$A1029=A1029)*($B$2:$B1029=B1029))&gt;1,0,1)</f>
        <v>0</v>
      </c>
      <c r="I1029" s="2">
        <f>COUNTIFS(customer_data[[#All],[customer_name]],customer_data[[#This Row],[customer_name]],customer_data[[#All],[city]],customer_data[[#This Row],[city]])</f>
        <v>3</v>
      </c>
    </row>
    <row r="1030" spans="1:9" x14ac:dyDescent="0.25">
      <c r="A1030" s="2" t="s">
        <v>596</v>
      </c>
      <c r="B1030" s="2" t="s">
        <v>597</v>
      </c>
      <c r="C1030" s="2" t="s">
        <v>714</v>
      </c>
      <c r="D1030" s="2">
        <v>94020</v>
      </c>
      <c r="E1030" s="8">
        <v>62</v>
      </c>
      <c r="F1030" s="3">
        <v>42401</v>
      </c>
      <c r="G1030" s="2">
        <f>1</f>
        <v>1</v>
      </c>
      <c r="H1030" s="26">
        <f>IF(SUMPRODUCT(($A$2:$A1030=A1030)*($B$2:$B1030=B1030))&gt;1,0,1)</f>
        <v>1</v>
      </c>
      <c r="I1030" s="2">
        <f>COUNTIFS(customer_data[[#All],[customer_name]],customer_data[[#This Row],[customer_name]],customer_data[[#All],[city]],customer_data[[#This Row],[city]])</f>
        <v>2</v>
      </c>
    </row>
    <row r="1031" spans="1:9" x14ac:dyDescent="0.25">
      <c r="A1031" s="2" t="s">
        <v>596</v>
      </c>
      <c r="B1031" s="2" t="s">
        <v>597</v>
      </c>
      <c r="C1031" s="2" t="s">
        <v>714</v>
      </c>
      <c r="D1031" s="2">
        <v>94020</v>
      </c>
      <c r="E1031" s="8">
        <v>62</v>
      </c>
      <c r="F1031" s="3">
        <v>42430</v>
      </c>
      <c r="G1031" s="2">
        <f>1</f>
        <v>1</v>
      </c>
      <c r="H1031" s="26">
        <f>IF(SUMPRODUCT(($A$2:$A1031=A1031)*($B$2:$B1031=B1031))&gt;1,0,1)</f>
        <v>0</v>
      </c>
      <c r="I1031" s="2">
        <f>COUNTIFS(customer_data[[#All],[customer_name]],customer_data[[#This Row],[customer_name]],customer_data[[#All],[city]],customer_data[[#This Row],[city]])</f>
        <v>2</v>
      </c>
    </row>
    <row r="1032" spans="1:9" x14ac:dyDescent="0.25">
      <c r="A1032" s="2" t="s">
        <v>496</v>
      </c>
      <c r="B1032" s="2" t="s">
        <v>497</v>
      </c>
      <c r="C1032" s="2" t="s">
        <v>714</v>
      </c>
      <c r="D1032" s="2">
        <v>94020</v>
      </c>
      <c r="E1032" s="8">
        <v>50.98</v>
      </c>
      <c r="F1032" s="3">
        <v>42430</v>
      </c>
      <c r="G1032" s="2">
        <f>1</f>
        <v>1</v>
      </c>
      <c r="H1032" s="26">
        <f>IF(SUMPRODUCT(($A$2:$A1032=A1032)*($B$2:$B1032=B1032))&gt;1,0,1)</f>
        <v>1</v>
      </c>
      <c r="I1032" s="2">
        <f>COUNTIFS(customer_data[[#All],[customer_name]],customer_data[[#This Row],[customer_name]],customer_data[[#All],[city]],customer_data[[#This Row],[city]])</f>
        <v>2</v>
      </c>
    </row>
    <row r="1033" spans="1:9" x14ac:dyDescent="0.25">
      <c r="A1033" s="2" t="s">
        <v>496</v>
      </c>
      <c r="B1033" s="2" t="s">
        <v>497</v>
      </c>
      <c r="C1033" s="2" t="s">
        <v>714</v>
      </c>
      <c r="D1033" s="2">
        <v>94020</v>
      </c>
      <c r="E1033" s="8">
        <v>50.98</v>
      </c>
      <c r="F1033" s="3">
        <v>42461</v>
      </c>
      <c r="G1033" s="2">
        <f>1</f>
        <v>1</v>
      </c>
      <c r="H1033" s="26">
        <f>IF(SUMPRODUCT(($A$2:$A1033=A1033)*($B$2:$B1033=B1033))&gt;1,0,1)</f>
        <v>0</v>
      </c>
      <c r="I1033" s="2">
        <f>COUNTIFS(customer_data[[#All],[customer_name]],customer_data[[#This Row],[customer_name]],customer_data[[#All],[city]],customer_data[[#This Row],[city]])</f>
        <v>2</v>
      </c>
    </row>
    <row r="1034" spans="1:9" x14ac:dyDescent="0.25">
      <c r="A1034" s="2" t="s">
        <v>150</v>
      </c>
      <c r="B1034" s="2" t="s">
        <v>151</v>
      </c>
      <c r="C1034" s="2" t="s">
        <v>714</v>
      </c>
      <c r="D1034" s="2">
        <v>94020</v>
      </c>
      <c r="E1034" s="8">
        <v>31.72</v>
      </c>
      <c r="F1034" s="3">
        <v>42401</v>
      </c>
      <c r="G1034" s="2">
        <f>1</f>
        <v>1</v>
      </c>
      <c r="H1034" s="26">
        <f>IF(SUMPRODUCT(($A$2:$A1034=A1034)*($B$2:$B1034=B1034))&gt;1,0,1)</f>
        <v>1</v>
      </c>
      <c r="I1034" s="2">
        <f>COUNTIFS(customer_data[[#All],[customer_name]],customer_data[[#This Row],[customer_name]],customer_data[[#All],[city]],customer_data[[#This Row],[city]])</f>
        <v>2</v>
      </c>
    </row>
    <row r="1035" spans="1:9" x14ac:dyDescent="0.25">
      <c r="A1035" s="2" t="s">
        <v>150</v>
      </c>
      <c r="B1035" s="2" t="s">
        <v>151</v>
      </c>
      <c r="C1035" s="2" t="s">
        <v>714</v>
      </c>
      <c r="D1035" s="2">
        <v>94020</v>
      </c>
      <c r="E1035" s="8">
        <v>31.72</v>
      </c>
      <c r="F1035" s="3">
        <v>42430</v>
      </c>
      <c r="G1035" s="2">
        <f>1</f>
        <v>1</v>
      </c>
      <c r="H1035" s="26">
        <f>IF(SUMPRODUCT(($A$2:$A1035=A1035)*($B$2:$B1035=B1035))&gt;1,0,1)</f>
        <v>0</v>
      </c>
      <c r="I1035" s="2">
        <f>COUNTIFS(customer_data[[#All],[customer_name]],customer_data[[#This Row],[customer_name]],customer_data[[#All],[city]],customer_data[[#This Row],[city]])</f>
        <v>2</v>
      </c>
    </row>
    <row r="1036" spans="1:9" x14ac:dyDescent="0.25">
      <c r="A1036" s="2" t="s">
        <v>366</v>
      </c>
      <c r="B1036" s="2" t="s">
        <v>367</v>
      </c>
      <c r="C1036" s="2" t="s">
        <v>714</v>
      </c>
      <c r="D1036" s="2">
        <v>94020</v>
      </c>
      <c r="E1036" s="8">
        <v>42.48</v>
      </c>
      <c r="F1036" s="3">
        <v>42461</v>
      </c>
      <c r="G1036" s="2">
        <f>1</f>
        <v>1</v>
      </c>
      <c r="H1036" s="26">
        <f>IF(SUMPRODUCT(($A$2:$A1036=A1036)*($B$2:$B1036=B1036))&gt;1,0,1)</f>
        <v>1</v>
      </c>
      <c r="I1036" s="2">
        <f>COUNTIFS(customer_data[[#All],[customer_name]],customer_data[[#This Row],[customer_name]],customer_data[[#All],[city]],customer_data[[#This Row],[city]])</f>
        <v>4</v>
      </c>
    </row>
    <row r="1037" spans="1:9" x14ac:dyDescent="0.25">
      <c r="A1037" s="2" t="s">
        <v>366</v>
      </c>
      <c r="B1037" s="2" t="s">
        <v>367</v>
      </c>
      <c r="C1037" s="2" t="s">
        <v>714</v>
      </c>
      <c r="D1037" s="2">
        <v>94020</v>
      </c>
      <c r="E1037" s="8">
        <v>42.48</v>
      </c>
      <c r="F1037" s="3">
        <v>42491</v>
      </c>
      <c r="G1037" s="2">
        <f>1</f>
        <v>1</v>
      </c>
      <c r="H1037" s="26">
        <f>IF(SUMPRODUCT(($A$2:$A1037=A1037)*($B$2:$B1037=B1037))&gt;1,0,1)</f>
        <v>0</v>
      </c>
      <c r="I1037" s="2">
        <f>COUNTIFS(customer_data[[#All],[customer_name]],customer_data[[#This Row],[customer_name]],customer_data[[#All],[city]],customer_data[[#This Row],[city]])</f>
        <v>4</v>
      </c>
    </row>
    <row r="1038" spans="1:9" x14ac:dyDescent="0.25">
      <c r="A1038" s="2" t="s">
        <v>366</v>
      </c>
      <c r="B1038" s="2" t="s">
        <v>367</v>
      </c>
      <c r="C1038" s="2" t="s">
        <v>714</v>
      </c>
      <c r="D1038" s="2">
        <v>94020</v>
      </c>
      <c r="E1038" s="8">
        <v>42.48</v>
      </c>
      <c r="F1038" s="3">
        <v>42522</v>
      </c>
      <c r="G1038" s="2">
        <f>1</f>
        <v>1</v>
      </c>
      <c r="H1038" s="26">
        <f>IF(SUMPRODUCT(($A$2:$A1038=A1038)*($B$2:$B1038=B1038))&gt;1,0,1)</f>
        <v>0</v>
      </c>
      <c r="I1038" s="2">
        <f>COUNTIFS(customer_data[[#All],[customer_name]],customer_data[[#This Row],[customer_name]],customer_data[[#All],[city]],customer_data[[#This Row],[city]])</f>
        <v>4</v>
      </c>
    </row>
    <row r="1039" spans="1:9" x14ac:dyDescent="0.25">
      <c r="A1039" s="2" t="s">
        <v>366</v>
      </c>
      <c r="B1039" s="2" t="s">
        <v>367</v>
      </c>
      <c r="C1039" s="2" t="s">
        <v>714</v>
      </c>
      <c r="D1039" s="2">
        <v>94020</v>
      </c>
      <c r="E1039" s="8">
        <v>42.48</v>
      </c>
      <c r="F1039" s="3">
        <v>42552</v>
      </c>
      <c r="G1039" s="2">
        <f>1</f>
        <v>1</v>
      </c>
      <c r="H1039" s="26">
        <f>IF(SUMPRODUCT(($A$2:$A1039=A1039)*($B$2:$B1039=B1039))&gt;1,0,1)</f>
        <v>0</v>
      </c>
      <c r="I1039" s="2">
        <f>COUNTIFS(customer_data[[#All],[customer_name]],customer_data[[#This Row],[customer_name]],customer_data[[#All],[city]],customer_data[[#This Row],[city]])</f>
        <v>4</v>
      </c>
    </row>
    <row r="1040" spans="1:9" x14ac:dyDescent="0.25">
      <c r="A1040" s="2" t="s">
        <v>704</v>
      </c>
      <c r="B1040" s="2" t="s">
        <v>705</v>
      </c>
      <c r="C1040" s="2" t="s">
        <v>714</v>
      </c>
      <c r="D1040" s="2">
        <v>94020</v>
      </c>
      <c r="E1040" s="8">
        <v>25.5</v>
      </c>
      <c r="F1040" s="3">
        <v>42370</v>
      </c>
      <c r="G1040" s="2">
        <f>1</f>
        <v>1</v>
      </c>
      <c r="H1040" s="26">
        <f>IF(SUMPRODUCT(($A$2:$A1040=A1040)*($B$2:$B1040=B1040))&gt;1,0,1)</f>
        <v>1</v>
      </c>
      <c r="I1040" s="2">
        <f>COUNTIFS(customer_data[[#All],[customer_name]],customer_data[[#This Row],[customer_name]],customer_data[[#All],[city]],customer_data[[#This Row],[city]])</f>
        <v>1</v>
      </c>
    </row>
    <row r="1041" spans="1:9" x14ac:dyDescent="0.25">
      <c r="A1041" s="2" t="s">
        <v>396</v>
      </c>
      <c r="B1041" s="2" t="s">
        <v>397</v>
      </c>
      <c r="C1041" s="2" t="s">
        <v>714</v>
      </c>
      <c r="D1041" s="2">
        <v>94020</v>
      </c>
      <c r="E1041" s="8">
        <v>44.1</v>
      </c>
      <c r="F1041" s="3">
        <v>42552</v>
      </c>
      <c r="G1041" s="2">
        <f>1</f>
        <v>1</v>
      </c>
      <c r="H1041" s="26">
        <f>IF(SUMPRODUCT(($A$2:$A1041=A1041)*($B$2:$B1041=B1041))&gt;1,0,1)</f>
        <v>1</v>
      </c>
      <c r="I1041" s="2">
        <f>COUNTIFS(customer_data[[#All],[customer_name]],customer_data[[#This Row],[customer_name]],customer_data[[#All],[city]],customer_data[[#This Row],[city]])</f>
        <v>1</v>
      </c>
    </row>
    <row r="1042" spans="1:9" x14ac:dyDescent="0.25">
      <c r="A1042" s="2" t="s">
        <v>412</v>
      </c>
      <c r="B1042" s="2" t="s">
        <v>413</v>
      </c>
      <c r="C1042" s="2" t="s">
        <v>714</v>
      </c>
      <c r="D1042" s="2">
        <v>94020</v>
      </c>
      <c r="E1042" s="8">
        <v>46.73</v>
      </c>
      <c r="F1042" s="3">
        <v>42370</v>
      </c>
      <c r="G1042" s="2">
        <f>1</f>
        <v>1</v>
      </c>
      <c r="H1042" s="26">
        <f>IF(SUMPRODUCT(($A$2:$A1042=A1042)*($B$2:$B1042=B1042))&gt;1,0,1)</f>
        <v>1</v>
      </c>
      <c r="I1042" s="2">
        <f>COUNTIFS(customer_data[[#All],[customer_name]],customer_data[[#This Row],[customer_name]],customer_data[[#All],[city]],customer_data[[#This Row],[city]])</f>
        <v>6</v>
      </c>
    </row>
    <row r="1043" spans="1:9" x14ac:dyDescent="0.25">
      <c r="A1043" s="2" t="s">
        <v>412</v>
      </c>
      <c r="B1043" s="2" t="s">
        <v>413</v>
      </c>
      <c r="C1043" s="2" t="s">
        <v>714</v>
      </c>
      <c r="D1043" s="2">
        <v>94020</v>
      </c>
      <c r="E1043" s="8">
        <v>46.73</v>
      </c>
      <c r="F1043" s="3">
        <v>42401</v>
      </c>
      <c r="G1043" s="2">
        <f>1</f>
        <v>1</v>
      </c>
      <c r="H1043" s="26">
        <f>IF(SUMPRODUCT(($A$2:$A1043=A1043)*($B$2:$B1043=B1043))&gt;1,0,1)</f>
        <v>0</v>
      </c>
      <c r="I1043" s="2">
        <f>COUNTIFS(customer_data[[#All],[customer_name]],customer_data[[#This Row],[customer_name]],customer_data[[#All],[city]],customer_data[[#This Row],[city]])</f>
        <v>6</v>
      </c>
    </row>
    <row r="1044" spans="1:9" x14ac:dyDescent="0.25">
      <c r="A1044" s="2" t="s">
        <v>412</v>
      </c>
      <c r="B1044" s="2" t="s">
        <v>413</v>
      </c>
      <c r="C1044" s="2" t="s">
        <v>714</v>
      </c>
      <c r="D1044" s="2">
        <v>94020</v>
      </c>
      <c r="E1044" s="8">
        <v>46.73</v>
      </c>
      <c r="F1044" s="3">
        <v>42430</v>
      </c>
      <c r="G1044" s="2">
        <f>1</f>
        <v>1</v>
      </c>
      <c r="H1044" s="26">
        <f>IF(SUMPRODUCT(($A$2:$A1044=A1044)*($B$2:$B1044=B1044))&gt;1,0,1)</f>
        <v>0</v>
      </c>
      <c r="I1044" s="2">
        <f>COUNTIFS(customer_data[[#All],[customer_name]],customer_data[[#This Row],[customer_name]],customer_data[[#All],[city]],customer_data[[#This Row],[city]])</f>
        <v>6</v>
      </c>
    </row>
    <row r="1045" spans="1:9" x14ac:dyDescent="0.25">
      <c r="A1045" s="2" t="s">
        <v>412</v>
      </c>
      <c r="B1045" s="2" t="s">
        <v>413</v>
      </c>
      <c r="C1045" s="2" t="s">
        <v>714</v>
      </c>
      <c r="D1045" s="2">
        <v>94020</v>
      </c>
      <c r="E1045" s="8">
        <v>46.73</v>
      </c>
      <c r="F1045" s="3">
        <v>42461</v>
      </c>
      <c r="G1045" s="2">
        <f>1</f>
        <v>1</v>
      </c>
      <c r="H1045" s="26">
        <f>IF(SUMPRODUCT(($A$2:$A1045=A1045)*($B$2:$B1045=B1045))&gt;1,0,1)</f>
        <v>0</v>
      </c>
      <c r="I1045" s="2">
        <f>COUNTIFS(customer_data[[#All],[customer_name]],customer_data[[#This Row],[customer_name]],customer_data[[#All],[city]],customer_data[[#This Row],[city]])</f>
        <v>6</v>
      </c>
    </row>
    <row r="1046" spans="1:9" x14ac:dyDescent="0.25">
      <c r="A1046" s="2" t="s">
        <v>412</v>
      </c>
      <c r="B1046" s="2" t="s">
        <v>413</v>
      </c>
      <c r="C1046" s="2" t="s">
        <v>714</v>
      </c>
      <c r="D1046" s="2">
        <v>94020</v>
      </c>
      <c r="E1046" s="8">
        <v>46.73</v>
      </c>
      <c r="F1046" s="3">
        <v>42491</v>
      </c>
      <c r="G1046" s="2">
        <f>1</f>
        <v>1</v>
      </c>
      <c r="H1046" s="26">
        <f>IF(SUMPRODUCT(($A$2:$A1046=A1046)*($B$2:$B1046=B1046))&gt;1,0,1)</f>
        <v>0</v>
      </c>
      <c r="I1046" s="2">
        <f>COUNTIFS(customer_data[[#All],[customer_name]],customer_data[[#This Row],[customer_name]],customer_data[[#All],[city]],customer_data[[#This Row],[city]])</f>
        <v>6</v>
      </c>
    </row>
    <row r="1047" spans="1:9" x14ac:dyDescent="0.25">
      <c r="A1047" s="2" t="s">
        <v>412</v>
      </c>
      <c r="B1047" s="2" t="s">
        <v>413</v>
      </c>
      <c r="C1047" s="2" t="s">
        <v>714</v>
      </c>
      <c r="D1047" s="2">
        <v>94020</v>
      </c>
      <c r="E1047" s="8">
        <v>46.73</v>
      </c>
      <c r="F1047" s="3">
        <v>42522</v>
      </c>
      <c r="G1047" s="2">
        <f>1</f>
        <v>1</v>
      </c>
      <c r="H1047" s="26">
        <f>IF(SUMPRODUCT(($A$2:$A1047=A1047)*($B$2:$B1047=B1047))&gt;1,0,1)</f>
        <v>0</v>
      </c>
      <c r="I1047" s="2">
        <f>COUNTIFS(customer_data[[#All],[customer_name]],customer_data[[#This Row],[customer_name]],customer_data[[#All],[city]],customer_data[[#This Row],[city]])</f>
        <v>6</v>
      </c>
    </row>
    <row r="1048" spans="1:9" x14ac:dyDescent="0.25">
      <c r="A1048" s="2" t="s">
        <v>102</v>
      </c>
      <c r="B1048" s="2" t="s">
        <v>103</v>
      </c>
      <c r="C1048" s="2" t="s">
        <v>714</v>
      </c>
      <c r="D1048" s="2">
        <v>94020</v>
      </c>
      <c r="E1048" s="8">
        <v>33.979999999999997</v>
      </c>
      <c r="F1048" s="3">
        <v>42461</v>
      </c>
      <c r="G1048" s="2">
        <f>1</f>
        <v>1</v>
      </c>
      <c r="H1048" s="26">
        <f>IF(SUMPRODUCT(($A$2:$A1048=A1048)*($B$2:$B1048=B1048))&gt;1,0,1)</f>
        <v>1</v>
      </c>
      <c r="I1048" s="2">
        <f>COUNTIFS(customer_data[[#All],[customer_name]],customer_data[[#This Row],[customer_name]],customer_data[[#All],[city]],customer_data[[#This Row],[city]])</f>
        <v>4</v>
      </c>
    </row>
    <row r="1049" spans="1:9" x14ac:dyDescent="0.25">
      <c r="A1049" s="2" t="s">
        <v>102</v>
      </c>
      <c r="B1049" s="2" t="s">
        <v>103</v>
      </c>
      <c r="C1049" s="2" t="s">
        <v>714</v>
      </c>
      <c r="D1049" s="2">
        <v>94020</v>
      </c>
      <c r="E1049" s="8">
        <v>33.979999999999997</v>
      </c>
      <c r="F1049" s="3">
        <v>42491</v>
      </c>
      <c r="G1049" s="2">
        <f>1</f>
        <v>1</v>
      </c>
      <c r="H1049" s="26">
        <f>IF(SUMPRODUCT(($A$2:$A1049=A1049)*($B$2:$B1049=B1049))&gt;1,0,1)</f>
        <v>0</v>
      </c>
      <c r="I1049" s="2">
        <f>COUNTIFS(customer_data[[#All],[customer_name]],customer_data[[#This Row],[customer_name]],customer_data[[#All],[city]],customer_data[[#This Row],[city]])</f>
        <v>4</v>
      </c>
    </row>
    <row r="1050" spans="1:9" x14ac:dyDescent="0.25">
      <c r="A1050" s="2" t="s">
        <v>102</v>
      </c>
      <c r="B1050" s="2" t="s">
        <v>103</v>
      </c>
      <c r="C1050" s="2" t="s">
        <v>714</v>
      </c>
      <c r="D1050" s="2">
        <v>94020</v>
      </c>
      <c r="E1050" s="8">
        <v>33.979999999999997</v>
      </c>
      <c r="F1050" s="3">
        <v>42522</v>
      </c>
      <c r="G1050" s="2">
        <f>1</f>
        <v>1</v>
      </c>
      <c r="H1050" s="26">
        <f>IF(SUMPRODUCT(($A$2:$A1050=A1050)*($B$2:$B1050=B1050))&gt;1,0,1)</f>
        <v>0</v>
      </c>
      <c r="I1050" s="2">
        <f>COUNTIFS(customer_data[[#All],[customer_name]],customer_data[[#This Row],[customer_name]],customer_data[[#All],[city]],customer_data[[#This Row],[city]])</f>
        <v>4</v>
      </c>
    </row>
    <row r="1051" spans="1:9" x14ac:dyDescent="0.25">
      <c r="A1051" s="2" t="s">
        <v>102</v>
      </c>
      <c r="B1051" s="2" t="s">
        <v>103</v>
      </c>
      <c r="C1051" s="2" t="s">
        <v>714</v>
      </c>
      <c r="D1051" s="2">
        <v>94020</v>
      </c>
      <c r="E1051" s="8">
        <v>33.979999999999997</v>
      </c>
      <c r="F1051" s="3">
        <v>42552</v>
      </c>
      <c r="G1051" s="2">
        <f>1</f>
        <v>1</v>
      </c>
      <c r="H1051" s="26">
        <f>IF(SUMPRODUCT(($A$2:$A1051=A1051)*($B$2:$B1051=B1051))&gt;1,0,1)</f>
        <v>0</v>
      </c>
      <c r="I1051" s="2">
        <f>COUNTIFS(customer_data[[#All],[customer_name]],customer_data[[#This Row],[customer_name]],customer_data[[#All],[city]],customer_data[[#This Row],[city]])</f>
        <v>4</v>
      </c>
    </row>
    <row r="1052" spans="1:9" x14ac:dyDescent="0.25">
      <c r="A1052" s="2" t="s">
        <v>562</v>
      </c>
      <c r="B1052" s="2" t="s">
        <v>563</v>
      </c>
      <c r="C1052" s="2" t="s">
        <v>714</v>
      </c>
      <c r="D1052" s="2">
        <v>94020</v>
      </c>
      <c r="E1052" s="8">
        <v>59.45</v>
      </c>
      <c r="F1052" s="3">
        <v>42401</v>
      </c>
      <c r="G1052" s="2">
        <f>1</f>
        <v>1</v>
      </c>
      <c r="H1052" s="26">
        <f>IF(SUMPRODUCT(($A$2:$A1052=A1052)*($B$2:$B1052=B1052))&gt;1,0,1)</f>
        <v>1</v>
      </c>
      <c r="I1052" s="2">
        <f>COUNTIFS(customer_data[[#All],[customer_name]],customer_data[[#This Row],[customer_name]],customer_data[[#All],[city]],customer_data[[#This Row],[city]])</f>
        <v>2</v>
      </c>
    </row>
    <row r="1053" spans="1:9" x14ac:dyDescent="0.25">
      <c r="A1053" s="2" t="s">
        <v>562</v>
      </c>
      <c r="B1053" s="2" t="s">
        <v>563</v>
      </c>
      <c r="C1053" s="2" t="s">
        <v>714</v>
      </c>
      <c r="D1053" s="2">
        <v>94020</v>
      </c>
      <c r="E1053" s="8">
        <v>59.45</v>
      </c>
      <c r="F1053" s="3">
        <v>42430</v>
      </c>
      <c r="G1053" s="2">
        <f>1</f>
        <v>1</v>
      </c>
      <c r="H1053" s="26">
        <f>IF(SUMPRODUCT(($A$2:$A1053=A1053)*($B$2:$B1053=B1053))&gt;1,0,1)</f>
        <v>0</v>
      </c>
      <c r="I1053" s="2">
        <f>COUNTIFS(customer_data[[#All],[customer_name]],customer_data[[#This Row],[customer_name]],customer_data[[#All],[city]],customer_data[[#This Row],[city]])</f>
        <v>2</v>
      </c>
    </row>
    <row r="1054" spans="1:9" x14ac:dyDescent="0.25">
      <c r="A1054" s="2" t="s">
        <v>538</v>
      </c>
      <c r="B1054" s="2" t="s">
        <v>539</v>
      </c>
      <c r="C1054" s="2" t="s">
        <v>714</v>
      </c>
      <c r="D1054" s="2">
        <v>94020</v>
      </c>
      <c r="E1054" s="8">
        <v>56.7</v>
      </c>
      <c r="F1054" s="3">
        <v>42370</v>
      </c>
      <c r="G1054" s="2">
        <f>1</f>
        <v>1</v>
      </c>
      <c r="H1054" s="26">
        <f>IF(SUMPRODUCT(($A$2:$A1054=A1054)*($B$2:$B1054=B1054))&gt;1,0,1)</f>
        <v>1</v>
      </c>
      <c r="I1054" s="2">
        <f>COUNTIFS(customer_data[[#All],[customer_name]],customer_data[[#This Row],[customer_name]],customer_data[[#All],[city]],customer_data[[#This Row],[city]])</f>
        <v>4</v>
      </c>
    </row>
    <row r="1055" spans="1:9" x14ac:dyDescent="0.25">
      <c r="A1055" s="2" t="s">
        <v>538</v>
      </c>
      <c r="B1055" s="2" t="s">
        <v>539</v>
      </c>
      <c r="C1055" s="2" t="s">
        <v>714</v>
      </c>
      <c r="D1055" s="2">
        <v>94020</v>
      </c>
      <c r="E1055" s="8">
        <v>56.7</v>
      </c>
      <c r="F1055" s="3">
        <v>42401</v>
      </c>
      <c r="G1055" s="2">
        <f>1</f>
        <v>1</v>
      </c>
      <c r="H1055" s="26">
        <f>IF(SUMPRODUCT(($A$2:$A1055=A1055)*($B$2:$B1055=B1055))&gt;1,0,1)</f>
        <v>0</v>
      </c>
      <c r="I1055" s="2">
        <f>COUNTIFS(customer_data[[#All],[customer_name]],customer_data[[#This Row],[customer_name]],customer_data[[#All],[city]],customer_data[[#This Row],[city]])</f>
        <v>4</v>
      </c>
    </row>
    <row r="1056" spans="1:9" x14ac:dyDescent="0.25">
      <c r="A1056" s="2" t="s">
        <v>538</v>
      </c>
      <c r="B1056" s="2" t="s">
        <v>539</v>
      </c>
      <c r="C1056" s="2" t="s">
        <v>714</v>
      </c>
      <c r="D1056" s="2">
        <v>94020</v>
      </c>
      <c r="E1056" s="8">
        <v>56.7</v>
      </c>
      <c r="F1056" s="3">
        <v>42430</v>
      </c>
      <c r="G1056" s="2">
        <f>1</f>
        <v>1</v>
      </c>
      <c r="H1056" s="26">
        <f>IF(SUMPRODUCT(($A$2:$A1056=A1056)*($B$2:$B1056=B1056))&gt;1,0,1)</f>
        <v>0</v>
      </c>
      <c r="I1056" s="2">
        <f>COUNTIFS(customer_data[[#All],[customer_name]],customer_data[[#This Row],[customer_name]],customer_data[[#All],[city]],customer_data[[#This Row],[city]])</f>
        <v>4</v>
      </c>
    </row>
    <row r="1057" spans="1:9" x14ac:dyDescent="0.25">
      <c r="A1057" s="2" t="s">
        <v>538</v>
      </c>
      <c r="B1057" s="2" t="s">
        <v>539</v>
      </c>
      <c r="C1057" s="2" t="s">
        <v>714</v>
      </c>
      <c r="D1057" s="2">
        <v>94020</v>
      </c>
      <c r="E1057" s="8">
        <v>56.7</v>
      </c>
      <c r="F1057" s="3">
        <v>42461</v>
      </c>
      <c r="G1057" s="2">
        <f>1</f>
        <v>1</v>
      </c>
      <c r="H1057" s="26">
        <f>IF(SUMPRODUCT(($A$2:$A1057=A1057)*($B$2:$B1057=B1057))&gt;1,0,1)</f>
        <v>0</v>
      </c>
      <c r="I1057" s="2">
        <f>COUNTIFS(customer_data[[#All],[customer_name]],customer_data[[#This Row],[customer_name]],customer_data[[#All],[city]],customer_data[[#This Row],[city]])</f>
        <v>4</v>
      </c>
    </row>
    <row r="1058" spans="1:9" x14ac:dyDescent="0.25">
      <c r="A1058" s="2" t="s">
        <v>202</v>
      </c>
      <c r="B1058" s="2" t="s">
        <v>203</v>
      </c>
      <c r="C1058" s="2" t="s">
        <v>714</v>
      </c>
      <c r="D1058" s="2">
        <v>94020</v>
      </c>
      <c r="E1058" s="8">
        <v>33.979999999999997</v>
      </c>
      <c r="F1058" s="3">
        <v>42370</v>
      </c>
      <c r="G1058" s="2">
        <f>1</f>
        <v>1</v>
      </c>
      <c r="H1058" s="26">
        <f>IF(SUMPRODUCT(($A$2:$A1058=A1058)*($B$2:$B1058=B1058))&gt;1,0,1)</f>
        <v>1</v>
      </c>
      <c r="I1058" s="2">
        <f>COUNTIFS(customer_data[[#All],[customer_name]],customer_data[[#This Row],[customer_name]],customer_data[[#All],[city]],customer_data[[#This Row],[city]])</f>
        <v>3</v>
      </c>
    </row>
    <row r="1059" spans="1:9" x14ac:dyDescent="0.25">
      <c r="A1059" s="2" t="s">
        <v>202</v>
      </c>
      <c r="B1059" s="2" t="s">
        <v>203</v>
      </c>
      <c r="C1059" s="2" t="s">
        <v>714</v>
      </c>
      <c r="D1059" s="2">
        <v>94020</v>
      </c>
      <c r="E1059" s="8">
        <v>33.979999999999997</v>
      </c>
      <c r="F1059" s="3">
        <v>42522</v>
      </c>
      <c r="G1059" s="2">
        <f>1</f>
        <v>1</v>
      </c>
      <c r="H1059" s="26">
        <f>IF(SUMPRODUCT(($A$2:$A1059=A1059)*($B$2:$B1059=B1059))&gt;1,0,1)</f>
        <v>0</v>
      </c>
      <c r="I1059" s="2">
        <f>COUNTIFS(customer_data[[#All],[customer_name]],customer_data[[#This Row],[customer_name]],customer_data[[#All],[city]],customer_data[[#This Row],[city]])</f>
        <v>3</v>
      </c>
    </row>
    <row r="1060" spans="1:9" x14ac:dyDescent="0.25">
      <c r="A1060" s="2" t="s">
        <v>202</v>
      </c>
      <c r="B1060" s="2" t="s">
        <v>203</v>
      </c>
      <c r="C1060" s="2" t="s">
        <v>714</v>
      </c>
      <c r="D1060" s="2">
        <v>94020</v>
      </c>
      <c r="E1060" s="8">
        <v>33.979999999999997</v>
      </c>
      <c r="F1060" s="3">
        <v>42552</v>
      </c>
      <c r="G1060" s="2">
        <f>1</f>
        <v>1</v>
      </c>
      <c r="H1060" s="26">
        <f>IF(SUMPRODUCT(($A$2:$A1060=A1060)*($B$2:$B1060=B1060))&gt;1,0,1)</f>
        <v>0</v>
      </c>
      <c r="I1060" s="2">
        <f>COUNTIFS(customer_data[[#All],[customer_name]],customer_data[[#This Row],[customer_name]],customer_data[[#All],[city]],customer_data[[#This Row],[city]])</f>
        <v>3</v>
      </c>
    </row>
    <row r="1061" spans="1:9" x14ac:dyDescent="0.25">
      <c r="A1061" s="2" t="s">
        <v>334</v>
      </c>
      <c r="B1061" s="2" t="s">
        <v>335</v>
      </c>
      <c r="C1061" s="2" t="s">
        <v>714</v>
      </c>
      <c r="D1061" s="2">
        <v>94020</v>
      </c>
      <c r="E1061" s="8">
        <v>42.45</v>
      </c>
      <c r="F1061" s="3">
        <v>42370</v>
      </c>
      <c r="G1061" s="2">
        <f>1</f>
        <v>1</v>
      </c>
      <c r="H1061" s="26">
        <f>IF(SUMPRODUCT(($A$2:$A1061=A1061)*($B$2:$B1061=B1061))&gt;1,0,1)</f>
        <v>1</v>
      </c>
      <c r="I1061" s="2">
        <f>COUNTIFS(customer_data[[#All],[customer_name]],customer_data[[#This Row],[customer_name]],customer_data[[#All],[city]],customer_data[[#This Row],[city]])</f>
        <v>4</v>
      </c>
    </row>
    <row r="1062" spans="1:9" x14ac:dyDescent="0.25">
      <c r="A1062" s="2" t="s">
        <v>334</v>
      </c>
      <c r="B1062" s="2" t="s">
        <v>335</v>
      </c>
      <c r="C1062" s="2" t="s">
        <v>714</v>
      </c>
      <c r="D1062" s="2">
        <v>94020</v>
      </c>
      <c r="E1062" s="8">
        <v>42.45</v>
      </c>
      <c r="F1062" s="3">
        <v>42401</v>
      </c>
      <c r="G1062" s="2">
        <f>1</f>
        <v>1</v>
      </c>
      <c r="H1062" s="26">
        <f>IF(SUMPRODUCT(($A$2:$A1062=A1062)*($B$2:$B1062=B1062))&gt;1,0,1)</f>
        <v>0</v>
      </c>
      <c r="I1062" s="2">
        <f>COUNTIFS(customer_data[[#All],[customer_name]],customer_data[[#This Row],[customer_name]],customer_data[[#All],[city]],customer_data[[#This Row],[city]])</f>
        <v>4</v>
      </c>
    </row>
    <row r="1063" spans="1:9" x14ac:dyDescent="0.25">
      <c r="A1063" s="2" t="s">
        <v>334</v>
      </c>
      <c r="B1063" s="2" t="s">
        <v>335</v>
      </c>
      <c r="C1063" s="2" t="s">
        <v>714</v>
      </c>
      <c r="D1063" s="2">
        <v>94020</v>
      </c>
      <c r="E1063" s="8">
        <v>42.45</v>
      </c>
      <c r="F1063" s="3">
        <v>42430</v>
      </c>
      <c r="G1063" s="2">
        <f>1</f>
        <v>1</v>
      </c>
      <c r="H1063" s="26">
        <f>IF(SUMPRODUCT(($A$2:$A1063=A1063)*($B$2:$B1063=B1063))&gt;1,0,1)</f>
        <v>0</v>
      </c>
      <c r="I1063" s="2">
        <f>COUNTIFS(customer_data[[#All],[customer_name]],customer_data[[#This Row],[customer_name]],customer_data[[#All],[city]],customer_data[[#This Row],[city]])</f>
        <v>4</v>
      </c>
    </row>
    <row r="1064" spans="1:9" x14ac:dyDescent="0.25">
      <c r="A1064" s="2" t="s">
        <v>334</v>
      </c>
      <c r="B1064" s="2" t="s">
        <v>335</v>
      </c>
      <c r="C1064" s="2" t="s">
        <v>714</v>
      </c>
      <c r="D1064" s="2">
        <v>94020</v>
      </c>
      <c r="E1064" s="8">
        <v>42.45</v>
      </c>
      <c r="F1064" s="3">
        <v>42461</v>
      </c>
      <c r="G1064" s="2">
        <f>1</f>
        <v>1</v>
      </c>
      <c r="H1064" s="26">
        <f>IF(SUMPRODUCT(($A$2:$A1064=A1064)*($B$2:$B1064=B1064))&gt;1,0,1)</f>
        <v>0</v>
      </c>
      <c r="I1064" s="2">
        <f>COUNTIFS(customer_data[[#All],[customer_name]],customer_data[[#This Row],[customer_name]],customer_data[[#All],[city]],customer_data[[#This Row],[city]])</f>
        <v>4</v>
      </c>
    </row>
    <row r="1065" spans="1:9" x14ac:dyDescent="0.25">
      <c r="A1065" s="2" t="s">
        <v>422</v>
      </c>
      <c r="B1065" s="2" t="s">
        <v>423</v>
      </c>
      <c r="C1065" s="2" t="s">
        <v>714</v>
      </c>
      <c r="D1065" s="2">
        <v>94020</v>
      </c>
      <c r="E1065" s="8">
        <v>46.87</v>
      </c>
      <c r="F1065" s="3">
        <v>42552</v>
      </c>
      <c r="G1065" s="2">
        <f>1</f>
        <v>1</v>
      </c>
      <c r="H1065" s="26">
        <f>IF(SUMPRODUCT(($A$2:$A1065=A1065)*($B$2:$B1065=B1065))&gt;1,0,1)</f>
        <v>1</v>
      </c>
      <c r="I1065" s="2">
        <f>COUNTIFS(customer_data[[#All],[customer_name]],customer_data[[#This Row],[customer_name]],customer_data[[#All],[city]],customer_data[[#This Row],[city]])</f>
        <v>1</v>
      </c>
    </row>
    <row r="1066" spans="1:9" x14ac:dyDescent="0.25">
      <c r="A1066" s="2" t="s">
        <v>86</v>
      </c>
      <c r="B1066" s="2" t="s">
        <v>87</v>
      </c>
      <c r="C1066" s="2" t="s">
        <v>715</v>
      </c>
      <c r="D1066" s="2">
        <v>94021</v>
      </c>
      <c r="E1066" s="8">
        <v>42.48</v>
      </c>
      <c r="F1066" s="3">
        <v>42522</v>
      </c>
      <c r="G1066" s="2">
        <f>1</f>
        <v>1</v>
      </c>
      <c r="H1066" s="26">
        <f>IF(SUMPRODUCT(($A$2:$A1066=A1066)*($B$2:$B1066=B1066))&gt;1,0,1)</f>
        <v>1</v>
      </c>
      <c r="I1066" s="2">
        <f>COUNTIFS(customer_data[[#All],[customer_name]],customer_data[[#This Row],[customer_name]],customer_data[[#All],[city]],customer_data[[#This Row],[city]])</f>
        <v>2</v>
      </c>
    </row>
    <row r="1067" spans="1:9" x14ac:dyDescent="0.25">
      <c r="A1067" s="2" t="s">
        <v>86</v>
      </c>
      <c r="B1067" s="2" t="s">
        <v>87</v>
      </c>
      <c r="C1067" s="2" t="s">
        <v>715</v>
      </c>
      <c r="D1067" s="2">
        <v>94021</v>
      </c>
      <c r="E1067" s="8">
        <v>42.48</v>
      </c>
      <c r="F1067" s="3">
        <v>42552</v>
      </c>
      <c r="G1067" s="2">
        <f>1</f>
        <v>1</v>
      </c>
      <c r="H1067" s="26">
        <f>IF(SUMPRODUCT(($A$2:$A1067=A1067)*($B$2:$B1067=B1067))&gt;1,0,1)</f>
        <v>0</v>
      </c>
      <c r="I1067" s="2">
        <f>COUNTIFS(customer_data[[#All],[customer_name]],customer_data[[#This Row],[customer_name]],customer_data[[#All],[city]],customer_data[[#This Row],[city]])</f>
        <v>2</v>
      </c>
    </row>
    <row r="1068" spans="1:9" x14ac:dyDescent="0.25">
      <c r="A1068" s="2" t="s">
        <v>82</v>
      </c>
      <c r="B1068" s="2" t="s">
        <v>83</v>
      </c>
      <c r="C1068" s="2" t="s">
        <v>715</v>
      </c>
      <c r="D1068" s="2">
        <v>94021</v>
      </c>
      <c r="E1068" s="8">
        <v>43.89</v>
      </c>
      <c r="F1068" s="3">
        <v>42522</v>
      </c>
      <c r="G1068" s="2">
        <f>1</f>
        <v>1</v>
      </c>
      <c r="H1068" s="26">
        <f>IF(SUMPRODUCT(($A$2:$A1068=A1068)*($B$2:$B1068=B1068))&gt;1,0,1)</f>
        <v>1</v>
      </c>
      <c r="I1068" s="2">
        <f>COUNTIFS(customer_data[[#All],[customer_name]],customer_data[[#This Row],[customer_name]],customer_data[[#All],[city]],customer_data[[#This Row],[city]])</f>
        <v>2</v>
      </c>
    </row>
    <row r="1069" spans="1:9" x14ac:dyDescent="0.25">
      <c r="A1069" s="2" t="s">
        <v>82</v>
      </c>
      <c r="B1069" s="2" t="s">
        <v>83</v>
      </c>
      <c r="C1069" s="2" t="s">
        <v>715</v>
      </c>
      <c r="D1069" s="2">
        <v>94021</v>
      </c>
      <c r="E1069" s="8">
        <v>43.89</v>
      </c>
      <c r="F1069" s="3">
        <v>42552</v>
      </c>
      <c r="G1069" s="2">
        <f>1</f>
        <v>1</v>
      </c>
      <c r="H1069" s="26">
        <f>IF(SUMPRODUCT(($A$2:$A1069=A1069)*($B$2:$B1069=B1069))&gt;1,0,1)</f>
        <v>0</v>
      </c>
      <c r="I1069" s="2">
        <f>COUNTIFS(customer_data[[#All],[customer_name]],customer_data[[#This Row],[customer_name]],customer_data[[#All],[city]],customer_data[[#This Row],[city]])</f>
        <v>2</v>
      </c>
    </row>
    <row r="1070" spans="1:9" x14ac:dyDescent="0.25">
      <c r="A1070" s="2" t="s">
        <v>356</v>
      </c>
      <c r="B1070" s="2" t="s">
        <v>357</v>
      </c>
      <c r="C1070" s="2" t="s">
        <v>715</v>
      </c>
      <c r="D1070" s="2">
        <v>94021</v>
      </c>
      <c r="E1070" s="8">
        <v>42.48</v>
      </c>
      <c r="F1070" s="3">
        <v>42522</v>
      </c>
      <c r="G1070" s="2">
        <f>1</f>
        <v>1</v>
      </c>
      <c r="H1070" s="26">
        <f>IF(SUMPRODUCT(($A$2:$A1070=A1070)*($B$2:$B1070=B1070))&gt;1,0,1)</f>
        <v>1</v>
      </c>
      <c r="I1070" s="2">
        <f>COUNTIFS(customer_data[[#All],[customer_name]],customer_data[[#This Row],[customer_name]],customer_data[[#All],[city]],customer_data[[#This Row],[city]])</f>
        <v>2</v>
      </c>
    </row>
    <row r="1071" spans="1:9" x14ac:dyDescent="0.25">
      <c r="A1071" s="2" t="s">
        <v>356</v>
      </c>
      <c r="B1071" s="2" t="s">
        <v>357</v>
      </c>
      <c r="C1071" s="2" t="s">
        <v>715</v>
      </c>
      <c r="D1071" s="2">
        <v>94021</v>
      </c>
      <c r="E1071" s="8">
        <v>42.48</v>
      </c>
      <c r="F1071" s="3">
        <v>42552</v>
      </c>
      <c r="G1071" s="2">
        <f>1</f>
        <v>1</v>
      </c>
      <c r="H1071" s="26">
        <f>IF(SUMPRODUCT(($A$2:$A1071=A1071)*($B$2:$B1071=B1071))&gt;1,0,1)</f>
        <v>0</v>
      </c>
      <c r="I1071" s="2">
        <f>COUNTIFS(customer_data[[#All],[customer_name]],customer_data[[#This Row],[customer_name]],customer_data[[#All],[city]],customer_data[[#This Row],[city]])</f>
        <v>2</v>
      </c>
    </row>
    <row r="1072" spans="1:9" x14ac:dyDescent="0.25">
      <c r="A1072" s="2" t="s">
        <v>532</v>
      </c>
      <c r="B1072" s="2" t="s">
        <v>533</v>
      </c>
      <c r="C1072" s="2" t="s">
        <v>715</v>
      </c>
      <c r="D1072" s="2">
        <v>94021</v>
      </c>
      <c r="E1072" s="8">
        <v>55.23</v>
      </c>
      <c r="F1072" s="3">
        <v>42522</v>
      </c>
      <c r="G1072" s="2">
        <f>1</f>
        <v>1</v>
      </c>
      <c r="H1072" s="26">
        <f>IF(SUMPRODUCT(($A$2:$A1072=A1072)*($B$2:$B1072=B1072))&gt;1,0,1)</f>
        <v>1</v>
      </c>
      <c r="I1072" s="2">
        <f>COUNTIFS(customer_data[[#All],[customer_name]],customer_data[[#This Row],[customer_name]],customer_data[[#All],[city]],customer_data[[#This Row],[city]])</f>
        <v>2</v>
      </c>
    </row>
    <row r="1073" spans="1:9" x14ac:dyDescent="0.25">
      <c r="A1073" s="2" t="s">
        <v>532</v>
      </c>
      <c r="B1073" s="2" t="s">
        <v>533</v>
      </c>
      <c r="C1073" s="2" t="s">
        <v>715</v>
      </c>
      <c r="D1073" s="2">
        <v>94021</v>
      </c>
      <c r="E1073" s="8">
        <v>55.23</v>
      </c>
      <c r="F1073" s="3">
        <v>42552</v>
      </c>
      <c r="G1073" s="2">
        <f>1</f>
        <v>1</v>
      </c>
      <c r="H1073" s="26">
        <f>IF(SUMPRODUCT(($A$2:$A1073=A1073)*($B$2:$B1073=B1073))&gt;1,0,1)</f>
        <v>0</v>
      </c>
      <c r="I1073" s="2">
        <f>COUNTIFS(customer_data[[#All],[customer_name]],customer_data[[#This Row],[customer_name]],customer_data[[#All],[city]],customer_data[[#This Row],[city]])</f>
        <v>2</v>
      </c>
    </row>
    <row r="1074" spans="1:9" x14ac:dyDescent="0.25">
      <c r="A1074" s="2" t="s">
        <v>254</v>
      </c>
      <c r="B1074" s="2" t="s">
        <v>255</v>
      </c>
      <c r="C1074" s="2" t="s">
        <v>715</v>
      </c>
      <c r="D1074" s="2">
        <v>94021</v>
      </c>
      <c r="E1074" s="8">
        <v>38.229999999999997</v>
      </c>
      <c r="F1074" s="3">
        <v>42430</v>
      </c>
      <c r="G1074" s="2">
        <f>1</f>
        <v>1</v>
      </c>
      <c r="H1074" s="26">
        <f>IF(SUMPRODUCT(($A$2:$A1074=A1074)*($B$2:$B1074=B1074))&gt;1,0,1)</f>
        <v>1</v>
      </c>
      <c r="I1074" s="2">
        <f>COUNTIFS(customer_data[[#All],[customer_name]],customer_data[[#This Row],[customer_name]],customer_data[[#All],[city]],customer_data[[#This Row],[city]])</f>
        <v>5</v>
      </c>
    </row>
    <row r="1075" spans="1:9" x14ac:dyDescent="0.25">
      <c r="A1075" s="2" t="s">
        <v>254</v>
      </c>
      <c r="B1075" s="2" t="s">
        <v>255</v>
      </c>
      <c r="C1075" s="2" t="s">
        <v>715</v>
      </c>
      <c r="D1075" s="2">
        <v>94021</v>
      </c>
      <c r="E1075" s="8">
        <v>38.229999999999997</v>
      </c>
      <c r="F1075" s="3">
        <v>42461</v>
      </c>
      <c r="G1075" s="2">
        <f>1</f>
        <v>1</v>
      </c>
      <c r="H1075" s="26">
        <f>IF(SUMPRODUCT(($A$2:$A1075=A1075)*($B$2:$B1075=B1075))&gt;1,0,1)</f>
        <v>0</v>
      </c>
      <c r="I1075" s="2">
        <f>COUNTIFS(customer_data[[#All],[customer_name]],customer_data[[#This Row],[customer_name]],customer_data[[#All],[city]],customer_data[[#This Row],[city]])</f>
        <v>5</v>
      </c>
    </row>
    <row r="1076" spans="1:9" x14ac:dyDescent="0.25">
      <c r="A1076" s="2" t="s">
        <v>254</v>
      </c>
      <c r="B1076" s="2" t="s">
        <v>255</v>
      </c>
      <c r="C1076" s="2" t="s">
        <v>715</v>
      </c>
      <c r="D1076" s="2">
        <v>94021</v>
      </c>
      <c r="E1076" s="8">
        <v>38.229999999999997</v>
      </c>
      <c r="F1076" s="3">
        <v>42491</v>
      </c>
      <c r="G1076" s="2">
        <f>1</f>
        <v>1</v>
      </c>
      <c r="H1076" s="26">
        <f>IF(SUMPRODUCT(($A$2:$A1076=A1076)*($B$2:$B1076=B1076))&gt;1,0,1)</f>
        <v>0</v>
      </c>
      <c r="I1076" s="2">
        <f>COUNTIFS(customer_data[[#All],[customer_name]],customer_data[[#This Row],[customer_name]],customer_data[[#All],[city]],customer_data[[#This Row],[city]])</f>
        <v>5</v>
      </c>
    </row>
    <row r="1077" spans="1:9" x14ac:dyDescent="0.25">
      <c r="A1077" s="2" t="s">
        <v>254</v>
      </c>
      <c r="B1077" s="2" t="s">
        <v>255</v>
      </c>
      <c r="C1077" s="2" t="s">
        <v>715</v>
      </c>
      <c r="D1077" s="2">
        <v>94021</v>
      </c>
      <c r="E1077" s="8">
        <v>38.229999999999997</v>
      </c>
      <c r="F1077" s="3">
        <v>42522</v>
      </c>
      <c r="G1077" s="2">
        <f>1</f>
        <v>1</v>
      </c>
      <c r="H1077" s="26">
        <f>IF(SUMPRODUCT(($A$2:$A1077=A1077)*($B$2:$B1077=B1077))&gt;1,0,1)</f>
        <v>0</v>
      </c>
      <c r="I1077" s="2">
        <f>COUNTIFS(customer_data[[#All],[customer_name]],customer_data[[#This Row],[customer_name]],customer_data[[#All],[city]],customer_data[[#This Row],[city]])</f>
        <v>5</v>
      </c>
    </row>
    <row r="1078" spans="1:9" x14ac:dyDescent="0.25">
      <c r="A1078" s="2" t="s">
        <v>254</v>
      </c>
      <c r="B1078" s="2" t="s">
        <v>255</v>
      </c>
      <c r="C1078" s="2" t="s">
        <v>715</v>
      </c>
      <c r="D1078" s="2">
        <v>94021</v>
      </c>
      <c r="E1078" s="8">
        <v>38.229999999999997</v>
      </c>
      <c r="F1078" s="3">
        <v>42552</v>
      </c>
      <c r="G1078" s="2">
        <f>1</f>
        <v>1</v>
      </c>
      <c r="H1078" s="26">
        <f>IF(SUMPRODUCT(($A$2:$A1078=A1078)*($B$2:$B1078=B1078))&gt;1,0,1)</f>
        <v>0</v>
      </c>
      <c r="I1078" s="2">
        <f>COUNTIFS(customer_data[[#All],[customer_name]],customer_data[[#This Row],[customer_name]],customer_data[[#All],[city]],customer_data[[#This Row],[city]])</f>
        <v>5</v>
      </c>
    </row>
    <row r="1079" spans="1:9" x14ac:dyDescent="0.25">
      <c r="A1079" s="2" t="s">
        <v>256</v>
      </c>
      <c r="B1079" s="2" t="s">
        <v>257</v>
      </c>
      <c r="C1079" s="2" t="s">
        <v>715</v>
      </c>
      <c r="D1079" s="2">
        <v>94021</v>
      </c>
      <c r="E1079" s="8">
        <v>38.229999999999997</v>
      </c>
      <c r="F1079" s="3">
        <v>42491</v>
      </c>
      <c r="G1079" s="2">
        <f>1</f>
        <v>1</v>
      </c>
      <c r="H1079" s="26">
        <f>IF(SUMPRODUCT(($A$2:$A1079=A1079)*($B$2:$B1079=B1079))&gt;1,0,1)</f>
        <v>1</v>
      </c>
      <c r="I1079" s="2">
        <f>COUNTIFS(customer_data[[#All],[customer_name]],customer_data[[#This Row],[customer_name]],customer_data[[#All],[city]],customer_data[[#This Row],[city]])</f>
        <v>2</v>
      </c>
    </row>
    <row r="1080" spans="1:9" x14ac:dyDescent="0.25">
      <c r="A1080" s="2" t="s">
        <v>256</v>
      </c>
      <c r="B1080" s="2" t="s">
        <v>257</v>
      </c>
      <c r="C1080" s="2" t="s">
        <v>715</v>
      </c>
      <c r="D1080" s="2">
        <v>94021</v>
      </c>
      <c r="E1080" s="8">
        <v>38.229999999999997</v>
      </c>
      <c r="F1080" s="3">
        <v>42522</v>
      </c>
      <c r="G1080" s="2">
        <f>1</f>
        <v>1</v>
      </c>
      <c r="H1080" s="26">
        <f>IF(SUMPRODUCT(($A$2:$A1080=A1080)*($B$2:$B1080=B1080))&gt;1,0,1)</f>
        <v>0</v>
      </c>
      <c r="I1080" s="2">
        <f>COUNTIFS(customer_data[[#All],[customer_name]],customer_data[[#This Row],[customer_name]],customer_data[[#All],[city]],customer_data[[#This Row],[city]])</f>
        <v>2</v>
      </c>
    </row>
    <row r="1081" spans="1:9" x14ac:dyDescent="0.25">
      <c r="A1081" s="2" t="s">
        <v>10</v>
      </c>
      <c r="B1081" s="2" t="s">
        <v>11</v>
      </c>
      <c r="C1081" s="2" t="s">
        <v>715</v>
      </c>
      <c r="D1081" s="2">
        <v>94021</v>
      </c>
      <c r="E1081" s="8">
        <v>50.92</v>
      </c>
      <c r="F1081" s="3">
        <v>42522</v>
      </c>
      <c r="G1081" s="2">
        <f>1</f>
        <v>1</v>
      </c>
      <c r="H1081" s="26">
        <f>IF(SUMPRODUCT(($A$2:$A1081=A1081)*($B$2:$B1081=B1081))&gt;1,0,1)</f>
        <v>1</v>
      </c>
      <c r="I1081" s="2">
        <f>COUNTIFS(customer_data[[#All],[customer_name]],customer_data[[#This Row],[customer_name]],customer_data[[#All],[city]],customer_data[[#This Row],[city]])</f>
        <v>1</v>
      </c>
    </row>
    <row r="1082" spans="1:9" x14ac:dyDescent="0.25">
      <c r="A1082" s="2" t="s">
        <v>400</v>
      </c>
      <c r="B1082" s="2" t="s">
        <v>401</v>
      </c>
      <c r="C1082" s="2" t="s">
        <v>715</v>
      </c>
      <c r="D1082" s="2">
        <v>94021</v>
      </c>
      <c r="E1082" s="8">
        <v>44.61</v>
      </c>
      <c r="F1082" s="3">
        <v>42461</v>
      </c>
      <c r="G1082" s="2">
        <f>1</f>
        <v>1</v>
      </c>
      <c r="H1082" s="26">
        <f>IF(SUMPRODUCT(($A$2:$A1082=A1082)*($B$2:$B1082=B1082))&gt;1,0,1)</f>
        <v>1</v>
      </c>
      <c r="I1082" s="2">
        <f>COUNTIFS(customer_data[[#All],[customer_name]],customer_data[[#This Row],[customer_name]],customer_data[[#All],[city]],customer_data[[#This Row],[city]])</f>
        <v>3</v>
      </c>
    </row>
    <row r="1083" spans="1:9" x14ac:dyDescent="0.25">
      <c r="A1083" s="2" t="s">
        <v>400</v>
      </c>
      <c r="B1083" s="2" t="s">
        <v>401</v>
      </c>
      <c r="C1083" s="2" t="s">
        <v>715</v>
      </c>
      <c r="D1083" s="2">
        <v>94021</v>
      </c>
      <c r="E1083" s="8">
        <v>44.61</v>
      </c>
      <c r="F1083" s="3">
        <v>42491</v>
      </c>
      <c r="G1083" s="2">
        <f>1</f>
        <v>1</v>
      </c>
      <c r="H1083" s="26">
        <f>IF(SUMPRODUCT(($A$2:$A1083=A1083)*($B$2:$B1083=B1083))&gt;1,0,1)</f>
        <v>0</v>
      </c>
      <c r="I1083" s="2">
        <f>COUNTIFS(customer_data[[#All],[customer_name]],customer_data[[#This Row],[customer_name]],customer_data[[#All],[city]],customer_data[[#This Row],[city]])</f>
        <v>3</v>
      </c>
    </row>
    <row r="1084" spans="1:9" x14ac:dyDescent="0.25">
      <c r="A1084" s="2" t="s">
        <v>400</v>
      </c>
      <c r="B1084" s="2" t="s">
        <v>401</v>
      </c>
      <c r="C1084" s="2" t="s">
        <v>715</v>
      </c>
      <c r="D1084" s="2">
        <v>94021</v>
      </c>
      <c r="E1084" s="8">
        <v>44.61</v>
      </c>
      <c r="F1084" s="3">
        <v>42522</v>
      </c>
      <c r="G1084" s="2">
        <f>1</f>
        <v>1</v>
      </c>
      <c r="H1084" s="26">
        <f>IF(SUMPRODUCT(($A$2:$A1084=A1084)*($B$2:$B1084=B1084))&gt;1,0,1)</f>
        <v>0</v>
      </c>
      <c r="I1084" s="2">
        <f>COUNTIFS(customer_data[[#All],[customer_name]],customer_data[[#This Row],[customer_name]],customer_data[[#All],[city]],customer_data[[#This Row],[city]])</f>
        <v>3</v>
      </c>
    </row>
    <row r="1085" spans="1:9" x14ac:dyDescent="0.25">
      <c r="A1085" s="2" t="s">
        <v>594</v>
      </c>
      <c r="B1085" s="2" t="s">
        <v>595</v>
      </c>
      <c r="C1085" s="2" t="s">
        <v>715</v>
      </c>
      <c r="D1085" s="2">
        <v>94021</v>
      </c>
      <c r="E1085" s="8">
        <v>67.95</v>
      </c>
      <c r="F1085" s="3">
        <v>42401</v>
      </c>
      <c r="G1085" s="2">
        <f>1</f>
        <v>1</v>
      </c>
      <c r="H1085" s="26">
        <f>IF(SUMPRODUCT(($A$2:$A1085=A1085)*($B$2:$B1085=B1085))&gt;1,0,1)</f>
        <v>1</v>
      </c>
      <c r="I1085" s="2">
        <f>COUNTIFS(customer_data[[#All],[customer_name]],customer_data[[#This Row],[customer_name]],customer_data[[#All],[city]],customer_data[[#This Row],[city]])</f>
        <v>6</v>
      </c>
    </row>
    <row r="1086" spans="1:9" x14ac:dyDescent="0.25">
      <c r="A1086" s="2" t="s">
        <v>594</v>
      </c>
      <c r="B1086" s="2" t="s">
        <v>595</v>
      </c>
      <c r="C1086" s="2" t="s">
        <v>715</v>
      </c>
      <c r="D1086" s="2">
        <v>94021</v>
      </c>
      <c r="E1086" s="8">
        <v>67.95</v>
      </c>
      <c r="F1086" s="3">
        <v>42430</v>
      </c>
      <c r="G1086" s="2">
        <f>1</f>
        <v>1</v>
      </c>
      <c r="H1086" s="26">
        <f>IF(SUMPRODUCT(($A$2:$A1086=A1086)*($B$2:$B1086=B1086))&gt;1,0,1)</f>
        <v>0</v>
      </c>
      <c r="I1086" s="2">
        <f>COUNTIFS(customer_data[[#All],[customer_name]],customer_data[[#This Row],[customer_name]],customer_data[[#All],[city]],customer_data[[#This Row],[city]])</f>
        <v>6</v>
      </c>
    </row>
    <row r="1087" spans="1:9" x14ac:dyDescent="0.25">
      <c r="A1087" s="2" t="s">
        <v>594</v>
      </c>
      <c r="B1087" s="2" t="s">
        <v>595</v>
      </c>
      <c r="C1087" s="2" t="s">
        <v>715</v>
      </c>
      <c r="D1087" s="2">
        <v>94021</v>
      </c>
      <c r="E1087" s="8">
        <v>67.95</v>
      </c>
      <c r="F1087" s="3">
        <v>42461</v>
      </c>
      <c r="G1087" s="2">
        <f>1</f>
        <v>1</v>
      </c>
      <c r="H1087" s="26">
        <f>IF(SUMPRODUCT(($A$2:$A1087=A1087)*($B$2:$B1087=B1087))&gt;1,0,1)</f>
        <v>0</v>
      </c>
      <c r="I1087" s="2">
        <f>COUNTIFS(customer_data[[#All],[customer_name]],customer_data[[#This Row],[customer_name]],customer_data[[#All],[city]],customer_data[[#This Row],[city]])</f>
        <v>6</v>
      </c>
    </row>
    <row r="1088" spans="1:9" x14ac:dyDescent="0.25">
      <c r="A1088" s="2" t="s">
        <v>594</v>
      </c>
      <c r="B1088" s="2" t="s">
        <v>595</v>
      </c>
      <c r="C1088" s="2" t="s">
        <v>715</v>
      </c>
      <c r="D1088" s="2">
        <v>94021</v>
      </c>
      <c r="E1088" s="8">
        <v>67.95</v>
      </c>
      <c r="F1088" s="3">
        <v>42491</v>
      </c>
      <c r="G1088" s="2">
        <f>1</f>
        <v>1</v>
      </c>
      <c r="H1088" s="26">
        <f>IF(SUMPRODUCT(($A$2:$A1088=A1088)*($B$2:$B1088=B1088))&gt;1,0,1)</f>
        <v>0</v>
      </c>
      <c r="I1088" s="2">
        <f>COUNTIFS(customer_data[[#All],[customer_name]],customer_data[[#This Row],[customer_name]],customer_data[[#All],[city]],customer_data[[#This Row],[city]])</f>
        <v>6</v>
      </c>
    </row>
    <row r="1089" spans="1:9" x14ac:dyDescent="0.25">
      <c r="A1089" s="2" t="s">
        <v>594</v>
      </c>
      <c r="B1089" s="2" t="s">
        <v>595</v>
      </c>
      <c r="C1089" s="2" t="s">
        <v>715</v>
      </c>
      <c r="D1089" s="2">
        <v>94021</v>
      </c>
      <c r="E1089" s="8">
        <v>67.95</v>
      </c>
      <c r="F1089" s="3">
        <v>42522</v>
      </c>
      <c r="G1089" s="2">
        <f>1</f>
        <v>1</v>
      </c>
      <c r="H1089" s="26">
        <f>IF(SUMPRODUCT(($A$2:$A1089=A1089)*($B$2:$B1089=B1089))&gt;1,0,1)</f>
        <v>0</v>
      </c>
      <c r="I1089" s="2">
        <f>COUNTIFS(customer_data[[#All],[customer_name]],customer_data[[#This Row],[customer_name]],customer_data[[#All],[city]],customer_data[[#This Row],[city]])</f>
        <v>6</v>
      </c>
    </row>
    <row r="1090" spans="1:9" x14ac:dyDescent="0.25">
      <c r="A1090" s="2" t="s">
        <v>594</v>
      </c>
      <c r="B1090" s="2" t="s">
        <v>595</v>
      </c>
      <c r="C1090" s="2" t="s">
        <v>715</v>
      </c>
      <c r="D1090" s="2">
        <v>94021</v>
      </c>
      <c r="E1090" s="8">
        <v>67.95</v>
      </c>
      <c r="F1090" s="3">
        <v>42552</v>
      </c>
      <c r="G1090" s="2">
        <f>1</f>
        <v>1</v>
      </c>
      <c r="H1090" s="26">
        <f>IF(SUMPRODUCT(($A$2:$A1090=A1090)*($B$2:$B1090=B1090))&gt;1,0,1)</f>
        <v>0</v>
      </c>
      <c r="I1090" s="2">
        <f>COUNTIFS(customer_data[[#All],[customer_name]],customer_data[[#This Row],[customer_name]],customer_data[[#All],[city]],customer_data[[#This Row],[city]])</f>
        <v>6</v>
      </c>
    </row>
    <row r="1091" spans="1:9" x14ac:dyDescent="0.25">
      <c r="A1091" s="2" t="s">
        <v>52</v>
      </c>
      <c r="B1091" s="2" t="s">
        <v>53</v>
      </c>
      <c r="C1091" s="2" t="s">
        <v>715</v>
      </c>
      <c r="D1091" s="2">
        <v>94021</v>
      </c>
      <c r="E1091" s="8">
        <v>38.229999999999997</v>
      </c>
      <c r="F1091" s="3">
        <v>42522</v>
      </c>
      <c r="G1091" s="2">
        <f>1</f>
        <v>1</v>
      </c>
      <c r="H1091" s="26">
        <f>IF(SUMPRODUCT(($A$2:$A1091=A1091)*($B$2:$B1091=B1091))&gt;1,0,1)</f>
        <v>1</v>
      </c>
      <c r="I1091" s="2">
        <f>COUNTIFS(customer_data[[#All],[customer_name]],customer_data[[#This Row],[customer_name]],customer_data[[#All],[city]],customer_data[[#This Row],[city]])</f>
        <v>2</v>
      </c>
    </row>
    <row r="1092" spans="1:9" x14ac:dyDescent="0.25">
      <c r="A1092" s="2" t="s">
        <v>52</v>
      </c>
      <c r="B1092" s="2" t="s">
        <v>53</v>
      </c>
      <c r="C1092" s="2" t="s">
        <v>715</v>
      </c>
      <c r="D1092" s="2">
        <v>94021</v>
      </c>
      <c r="E1092" s="8">
        <v>38.229999999999997</v>
      </c>
      <c r="F1092" s="3">
        <v>42552</v>
      </c>
      <c r="G1092" s="2">
        <f>1</f>
        <v>1</v>
      </c>
      <c r="H1092" s="26">
        <f>IF(SUMPRODUCT(($A$2:$A1092=A1092)*($B$2:$B1092=B1092))&gt;1,0,1)</f>
        <v>0</v>
      </c>
      <c r="I1092" s="2">
        <f>COUNTIFS(customer_data[[#All],[customer_name]],customer_data[[#This Row],[customer_name]],customer_data[[#All],[city]],customer_data[[#This Row],[city]])</f>
        <v>2</v>
      </c>
    </row>
    <row r="1093" spans="1:9" x14ac:dyDescent="0.25">
      <c r="A1093" s="2" t="s">
        <v>414</v>
      </c>
      <c r="B1093" s="2" t="s">
        <v>415</v>
      </c>
      <c r="C1093" s="2" t="s">
        <v>715</v>
      </c>
      <c r="D1093" s="2">
        <v>94021</v>
      </c>
      <c r="E1093" s="8">
        <v>46.73</v>
      </c>
      <c r="F1093" s="3">
        <v>42522</v>
      </c>
      <c r="G1093" s="2">
        <f>1</f>
        <v>1</v>
      </c>
      <c r="H1093" s="26">
        <f>IF(SUMPRODUCT(($A$2:$A1093=A1093)*($B$2:$B1093=B1093))&gt;1,0,1)</f>
        <v>1</v>
      </c>
      <c r="I1093" s="2">
        <f>COUNTIFS(customer_data[[#All],[customer_name]],customer_data[[#This Row],[customer_name]],customer_data[[#All],[city]],customer_data[[#This Row],[city]])</f>
        <v>2</v>
      </c>
    </row>
    <row r="1094" spans="1:9" x14ac:dyDescent="0.25">
      <c r="A1094" s="2" t="s">
        <v>414</v>
      </c>
      <c r="B1094" s="2" t="s">
        <v>415</v>
      </c>
      <c r="C1094" s="2" t="s">
        <v>715</v>
      </c>
      <c r="D1094" s="2">
        <v>94021</v>
      </c>
      <c r="E1094" s="8">
        <v>46.73</v>
      </c>
      <c r="F1094" s="3">
        <v>42552</v>
      </c>
      <c r="G1094" s="2">
        <f>1</f>
        <v>1</v>
      </c>
      <c r="H1094" s="26">
        <f>IF(SUMPRODUCT(($A$2:$A1094=A1094)*($B$2:$B1094=B1094))&gt;1,0,1)</f>
        <v>0</v>
      </c>
      <c r="I1094" s="2">
        <f>COUNTIFS(customer_data[[#All],[customer_name]],customer_data[[#This Row],[customer_name]],customer_data[[#All],[city]],customer_data[[#This Row],[city]])</f>
        <v>2</v>
      </c>
    </row>
    <row r="1095" spans="1:9" x14ac:dyDescent="0.25">
      <c r="A1095" s="2" t="s">
        <v>678</v>
      </c>
      <c r="B1095" s="2" t="s">
        <v>679</v>
      </c>
      <c r="C1095" s="2" t="s">
        <v>715</v>
      </c>
      <c r="D1095" s="2">
        <v>94021</v>
      </c>
      <c r="E1095" s="8">
        <v>107.9</v>
      </c>
      <c r="F1095" s="3">
        <v>42522</v>
      </c>
      <c r="G1095" s="2">
        <f>1</f>
        <v>1</v>
      </c>
      <c r="H1095" s="26">
        <f>IF(SUMPRODUCT(($A$2:$A1095=A1095)*($B$2:$B1095=B1095))&gt;1,0,1)</f>
        <v>1</v>
      </c>
      <c r="I1095" s="2">
        <f>COUNTIFS(customer_data[[#All],[customer_name]],customer_data[[#This Row],[customer_name]],customer_data[[#All],[city]],customer_data[[#This Row],[city]])</f>
        <v>2</v>
      </c>
    </row>
    <row r="1096" spans="1:9" x14ac:dyDescent="0.25">
      <c r="A1096" s="2" t="s">
        <v>678</v>
      </c>
      <c r="B1096" s="2" t="s">
        <v>679</v>
      </c>
      <c r="C1096" s="2" t="s">
        <v>715</v>
      </c>
      <c r="D1096" s="2">
        <v>94021</v>
      </c>
      <c r="E1096" s="8">
        <v>107.9</v>
      </c>
      <c r="F1096" s="3">
        <v>42552</v>
      </c>
      <c r="G1096" s="2">
        <f>1</f>
        <v>1</v>
      </c>
      <c r="H1096" s="26">
        <f>IF(SUMPRODUCT(($A$2:$A1096=A1096)*($B$2:$B1096=B1096))&gt;1,0,1)</f>
        <v>0</v>
      </c>
      <c r="I1096" s="2">
        <f>COUNTIFS(customer_data[[#All],[customer_name]],customer_data[[#This Row],[customer_name]],customer_data[[#All],[city]],customer_data[[#This Row],[city]])</f>
        <v>2</v>
      </c>
    </row>
    <row r="1097" spans="1:9" x14ac:dyDescent="0.25">
      <c r="A1097" s="2" t="s">
        <v>566</v>
      </c>
      <c r="B1097" s="2" t="s">
        <v>567</v>
      </c>
      <c r="C1097" s="2" t="s">
        <v>715</v>
      </c>
      <c r="D1097" s="2">
        <v>94021</v>
      </c>
      <c r="E1097" s="8">
        <v>59.45</v>
      </c>
      <c r="F1097" s="3">
        <v>42370</v>
      </c>
      <c r="G1097" s="2">
        <f>1</f>
        <v>1</v>
      </c>
      <c r="H1097" s="26">
        <f>IF(SUMPRODUCT(($A$2:$A1097=A1097)*($B$2:$B1097=B1097))&gt;1,0,1)</f>
        <v>1</v>
      </c>
      <c r="I1097" s="2">
        <f>COUNTIFS(customer_data[[#All],[customer_name]],customer_data[[#This Row],[customer_name]],customer_data[[#All],[city]],customer_data[[#This Row],[city]])</f>
        <v>7</v>
      </c>
    </row>
    <row r="1098" spans="1:9" x14ac:dyDescent="0.25">
      <c r="A1098" s="2" t="s">
        <v>566</v>
      </c>
      <c r="B1098" s="2" t="s">
        <v>567</v>
      </c>
      <c r="C1098" s="2" t="s">
        <v>715</v>
      </c>
      <c r="D1098" s="2">
        <v>94021</v>
      </c>
      <c r="E1098" s="8">
        <v>59.45</v>
      </c>
      <c r="F1098" s="3">
        <v>42401</v>
      </c>
      <c r="G1098" s="2">
        <f>1</f>
        <v>1</v>
      </c>
      <c r="H1098" s="26">
        <f>IF(SUMPRODUCT(($A$2:$A1098=A1098)*($B$2:$B1098=B1098))&gt;1,0,1)</f>
        <v>0</v>
      </c>
      <c r="I1098" s="2">
        <f>COUNTIFS(customer_data[[#All],[customer_name]],customer_data[[#This Row],[customer_name]],customer_data[[#All],[city]],customer_data[[#This Row],[city]])</f>
        <v>7</v>
      </c>
    </row>
    <row r="1099" spans="1:9" x14ac:dyDescent="0.25">
      <c r="A1099" s="2" t="s">
        <v>566</v>
      </c>
      <c r="B1099" s="2" t="s">
        <v>567</v>
      </c>
      <c r="C1099" s="2" t="s">
        <v>715</v>
      </c>
      <c r="D1099" s="2">
        <v>94021</v>
      </c>
      <c r="E1099" s="8">
        <v>59.45</v>
      </c>
      <c r="F1099" s="3">
        <v>42430</v>
      </c>
      <c r="G1099" s="2">
        <f>1</f>
        <v>1</v>
      </c>
      <c r="H1099" s="26">
        <f>IF(SUMPRODUCT(($A$2:$A1099=A1099)*($B$2:$B1099=B1099))&gt;1,0,1)</f>
        <v>0</v>
      </c>
      <c r="I1099" s="2">
        <f>COUNTIFS(customer_data[[#All],[customer_name]],customer_data[[#This Row],[customer_name]],customer_data[[#All],[city]],customer_data[[#This Row],[city]])</f>
        <v>7</v>
      </c>
    </row>
    <row r="1100" spans="1:9" x14ac:dyDescent="0.25">
      <c r="A1100" s="2" t="s">
        <v>566</v>
      </c>
      <c r="B1100" s="2" t="s">
        <v>567</v>
      </c>
      <c r="C1100" s="2" t="s">
        <v>715</v>
      </c>
      <c r="D1100" s="2">
        <v>94021</v>
      </c>
      <c r="E1100" s="8">
        <v>59.45</v>
      </c>
      <c r="F1100" s="3">
        <v>42461</v>
      </c>
      <c r="G1100" s="2">
        <f>1</f>
        <v>1</v>
      </c>
      <c r="H1100" s="26">
        <f>IF(SUMPRODUCT(($A$2:$A1100=A1100)*($B$2:$B1100=B1100))&gt;1,0,1)</f>
        <v>0</v>
      </c>
      <c r="I1100" s="2">
        <f>COUNTIFS(customer_data[[#All],[customer_name]],customer_data[[#This Row],[customer_name]],customer_data[[#All],[city]],customer_data[[#This Row],[city]])</f>
        <v>7</v>
      </c>
    </row>
    <row r="1101" spans="1:9" x14ac:dyDescent="0.25">
      <c r="A1101" s="2" t="s">
        <v>566</v>
      </c>
      <c r="B1101" s="2" t="s">
        <v>567</v>
      </c>
      <c r="C1101" s="2" t="s">
        <v>715</v>
      </c>
      <c r="D1101" s="2">
        <v>94021</v>
      </c>
      <c r="E1101" s="8">
        <v>59.45</v>
      </c>
      <c r="F1101" s="3">
        <v>42491</v>
      </c>
      <c r="G1101" s="2">
        <f>1</f>
        <v>1</v>
      </c>
      <c r="H1101" s="26">
        <f>IF(SUMPRODUCT(($A$2:$A1101=A1101)*($B$2:$B1101=B1101))&gt;1,0,1)</f>
        <v>0</v>
      </c>
      <c r="I1101" s="2">
        <f>COUNTIFS(customer_data[[#All],[customer_name]],customer_data[[#This Row],[customer_name]],customer_data[[#All],[city]],customer_data[[#This Row],[city]])</f>
        <v>7</v>
      </c>
    </row>
    <row r="1102" spans="1:9" x14ac:dyDescent="0.25">
      <c r="A1102" s="2" t="s">
        <v>566</v>
      </c>
      <c r="B1102" s="2" t="s">
        <v>567</v>
      </c>
      <c r="C1102" s="2" t="s">
        <v>715</v>
      </c>
      <c r="D1102" s="2">
        <v>94021</v>
      </c>
      <c r="E1102" s="8">
        <v>59.45</v>
      </c>
      <c r="F1102" s="3">
        <v>42522</v>
      </c>
      <c r="G1102" s="2">
        <f>1</f>
        <v>1</v>
      </c>
      <c r="H1102" s="26">
        <f>IF(SUMPRODUCT(($A$2:$A1102=A1102)*($B$2:$B1102=B1102))&gt;1,0,1)</f>
        <v>0</v>
      </c>
      <c r="I1102" s="2">
        <f>COUNTIFS(customer_data[[#All],[customer_name]],customer_data[[#This Row],[customer_name]],customer_data[[#All],[city]],customer_data[[#This Row],[city]])</f>
        <v>7</v>
      </c>
    </row>
    <row r="1103" spans="1:9" x14ac:dyDescent="0.25">
      <c r="A1103" s="2" t="s">
        <v>566</v>
      </c>
      <c r="B1103" s="2" t="s">
        <v>567</v>
      </c>
      <c r="C1103" s="2" t="s">
        <v>715</v>
      </c>
      <c r="D1103" s="2">
        <v>94021</v>
      </c>
      <c r="E1103" s="8">
        <v>59.45</v>
      </c>
      <c r="F1103" s="3">
        <v>42552</v>
      </c>
      <c r="G1103" s="2">
        <f>1</f>
        <v>1</v>
      </c>
      <c r="H1103" s="26">
        <f>IF(SUMPRODUCT(($A$2:$A1103=A1103)*($B$2:$B1103=B1103))&gt;1,0,1)</f>
        <v>0</v>
      </c>
      <c r="I1103" s="2">
        <f>COUNTIFS(customer_data[[#All],[customer_name]],customer_data[[#This Row],[customer_name]],customer_data[[#All],[city]],customer_data[[#This Row],[city]])</f>
        <v>7</v>
      </c>
    </row>
    <row r="1104" spans="1:9" x14ac:dyDescent="0.25">
      <c r="A1104" s="2" t="s">
        <v>2</v>
      </c>
      <c r="B1104" s="2" t="s">
        <v>3</v>
      </c>
      <c r="C1104" s="2" t="s">
        <v>715</v>
      </c>
      <c r="D1104" s="2">
        <v>94021</v>
      </c>
      <c r="E1104" s="8">
        <v>33.979999999999997</v>
      </c>
      <c r="F1104" s="3">
        <v>42522</v>
      </c>
      <c r="G1104" s="2">
        <f>1</f>
        <v>1</v>
      </c>
      <c r="H1104" s="26">
        <f>IF(SUMPRODUCT(($A$2:$A1104=A1104)*($B$2:$B1104=B1104))&gt;1,0,1)</f>
        <v>1</v>
      </c>
      <c r="I1104" s="2">
        <f>COUNTIFS(customer_data[[#All],[customer_name]],customer_data[[#This Row],[customer_name]],customer_data[[#All],[city]],customer_data[[#This Row],[city]])</f>
        <v>1</v>
      </c>
    </row>
    <row r="1105" spans="1:9" x14ac:dyDescent="0.25">
      <c r="A1105" s="2" t="s">
        <v>398</v>
      </c>
      <c r="B1105" s="2" t="s">
        <v>399</v>
      </c>
      <c r="C1105" s="2" t="s">
        <v>715</v>
      </c>
      <c r="D1105" s="2">
        <v>94021</v>
      </c>
      <c r="E1105" s="8">
        <v>44.61</v>
      </c>
      <c r="F1105" s="3">
        <v>42461</v>
      </c>
      <c r="G1105" s="2">
        <f>1</f>
        <v>1</v>
      </c>
      <c r="H1105" s="26">
        <f>IF(SUMPRODUCT(($A$2:$A1105=A1105)*($B$2:$B1105=B1105))&gt;1,0,1)</f>
        <v>1</v>
      </c>
      <c r="I1105" s="2">
        <f>COUNTIFS(customer_data[[#All],[customer_name]],customer_data[[#This Row],[customer_name]],customer_data[[#All],[city]],customer_data[[#This Row],[city]])</f>
        <v>4</v>
      </c>
    </row>
    <row r="1106" spans="1:9" x14ac:dyDescent="0.25">
      <c r="A1106" s="2" t="s">
        <v>398</v>
      </c>
      <c r="B1106" s="2" t="s">
        <v>399</v>
      </c>
      <c r="C1106" s="2" t="s">
        <v>715</v>
      </c>
      <c r="D1106" s="2">
        <v>94021</v>
      </c>
      <c r="E1106" s="8">
        <v>44.61</v>
      </c>
      <c r="F1106" s="3">
        <v>42491</v>
      </c>
      <c r="G1106" s="2">
        <f>1</f>
        <v>1</v>
      </c>
      <c r="H1106" s="26">
        <f>IF(SUMPRODUCT(($A$2:$A1106=A1106)*($B$2:$B1106=B1106))&gt;1,0,1)</f>
        <v>0</v>
      </c>
      <c r="I1106" s="2">
        <f>COUNTIFS(customer_data[[#All],[customer_name]],customer_data[[#This Row],[customer_name]],customer_data[[#All],[city]],customer_data[[#This Row],[city]])</f>
        <v>4</v>
      </c>
    </row>
    <row r="1107" spans="1:9" x14ac:dyDescent="0.25">
      <c r="A1107" s="2" t="s">
        <v>398</v>
      </c>
      <c r="B1107" s="2" t="s">
        <v>399</v>
      </c>
      <c r="C1107" s="2" t="s">
        <v>715</v>
      </c>
      <c r="D1107" s="2">
        <v>94021</v>
      </c>
      <c r="E1107" s="8">
        <v>44.61</v>
      </c>
      <c r="F1107" s="3">
        <v>42522</v>
      </c>
      <c r="G1107" s="2">
        <f>1</f>
        <v>1</v>
      </c>
      <c r="H1107" s="26">
        <f>IF(SUMPRODUCT(($A$2:$A1107=A1107)*($B$2:$B1107=B1107))&gt;1,0,1)</f>
        <v>0</v>
      </c>
      <c r="I1107" s="2">
        <f>COUNTIFS(customer_data[[#All],[customer_name]],customer_data[[#This Row],[customer_name]],customer_data[[#All],[city]],customer_data[[#This Row],[city]])</f>
        <v>4</v>
      </c>
    </row>
    <row r="1108" spans="1:9" x14ac:dyDescent="0.25">
      <c r="A1108" s="2" t="s">
        <v>398</v>
      </c>
      <c r="B1108" s="2" t="s">
        <v>399</v>
      </c>
      <c r="C1108" s="2" t="s">
        <v>715</v>
      </c>
      <c r="D1108" s="2">
        <v>94021</v>
      </c>
      <c r="E1108" s="8">
        <v>44.61</v>
      </c>
      <c r="F1108" s="3">
        <v>42552</v>
      </c>
      <c r="G1108" s="2">
        <f>1</f>
        <v>1</v>
      </c>
      <c r="H1108" s="26">
        <f>IF(SUMPRODUCT(($A$2:$A1108=A1108)*($B$2:$B1108=B1108))&gt;1,0,1)</f>
        <v>0</v>
      </c>
      <c r="I1108" s="2">
        <f>COUNTIFS(customer_data[[#All],[customer_name]],customer_data[[#This Row],[customer_name]],customer_data[[#All],[city]],customer_data[[#This Row],[city]])</f>
        <v>4</v>
      </c>
    </row>
    <row r="1109" spans="1:9" x14ac:dyDescent="0.25">
      <c r="A1109" s="2" t="s">
        <v>588</v>
      </c>
      <c r="B1109" s="2" t="s">
        <v>589</v>
      </c>
      <c r="C1109" s="2" t="s">
        <v>715</v>
      </c>
      <c r="D1109" s="2">
        <v>94021</v>
      </c>
      <c r="E1109" s="8">
        <v>61.18</v>
      </c>
      <c r="F1109" s="3">
        <v>42552</v>
      </c>
      <c r="G1109" s="2">
        <f>1</f>
        <v>1</v>
      </c>
      <c r="H1109" s="26">
        <f>IF(SUMPRODUCT(($A$2:$A1109=A1109)*($B$2:$B1109=B1109))&gt;1,0,1)</f>
        <v>1</v>
      </c>
      <c r="I1109" s="2">
        <f>COUNTIFS(customer_data[[#All],[customer_name]],customer_data[[#This Row],[customer_name]],customer_data[[#All],[city]],customer_data[[#This Row],[city]])</f>
        <v>1</v>
      </c>
    </row>
    <row r="1110" spans="1:9" x14ac:dyDescent="0.25">
      <c r="A1110" s="2" t="s">
        <v>282</v>
      </c>
      <c r="B1110" s="2" t="s">
        <v>283</v>
      </c>
      <c r="C1110" s="2" t="s">
        <v>715</v>
      </c>
      <c r="D1110" s="2">
        <v>94021</v>
      </c>
      <c r="E1110" s="8">
        <v>38.619999999999997</v>
      </c>
      <c r="F1110" s="3">
        <v>42552</v>
      </c>
      <c r="G1110" s="2">
        <f>1</f>
        <v>1</v>
      </c>
      <c r="H1110" s="26">
        <f>IF(SUMPRODUCT(($A$2:$A1110=A1110)*($B$2:$B1110=B1110))&gt;1,0,1)</f>
        <v>1</v>
      </c>
      <c r="I1110" s="2">
        <f>COUNTIFS(customer_data[[#All],[customer_name]],customer_data[[#This Row],[customer_name]],customer_data[[#All],[city]],customer_data[[#This Row],[city]])</f>
        <v>1</v>
      </c>
    </row>
    <row r="1111" spans="1:9" x14ac:dyDescent="0.25">
      <c r="A1111" s="2" t="s">
        <v>268</v>
      </c>
      <c r="B1111" s="2" t="s">
        <v>269</v>
      </c>
      <c r="C1111" s="2" t="s">
        <v>715</v>
      </c>
      <c r="D1111" s="2">
        <v>94021</v>
      </c>
      <c r="E1111" s="8">
        <v>70.5</v>
      </c>
      <c r="F1111" s="3">
        <v>42522</v>
      </c>
      <c r="G1111" s="2">
        <f>1</f>
        <v>1</v>
      </c>
      <c r="H1111" s="26">
        <f>IF(SUMPRODUCT(($A$2:$A1111=A1111)*($B$2:$B1111=B1111))&gt;1,0,1)</f>
        <v>1</v>
      </c>
      <c r="I1111" s="2">
        <f>COUNTIFS(customer_data[[#All],[customer_name]],customer_data[[#This Row],[customer_name]],customer_data[[#All],[city]],customer_data[[#This Row],[city]])</f>
        <v>2</v>
      </c>
    </row>
    <row r="1112" spans="1:9" x14ac:dyDescent="0.25">
      <c r="A1112" s="2" t="s">
        <v>268</v>
      </c>
      <c r="B1112" s="2" t="s">
        <v>269</v>
      </c>
      <c r="C1112" s="2" t="s">
        <v>715</v>
      </c>
      <c r="D1112" s="2">
        <v>94021</v>
      </c>
      <c r="E1112" s="8">
        <v>70.5</v>
      </c>
      <c r="F1112" s="3">
        <v>42552</v>
      </c>
      <c r="G1112" s="2">
        <f>1</f>
        <v>1</v>
      </c>
      <c r="H1112" s="26">
        <f>IF(SUMPRODUCT(($A$2:$A1112=A1112)*($B$2:$B1112=B1112))&gt;1,0,1)</f>
        <v>0</v>
      </c>
      <c r="I1112" s="2">
        <f>COUNTIFS(customer_data[[#All],[customer_name]],customer_data[[#This Row],[customer_name]],customer_data[[#All],[city]],customer_data[[#This Row],[city]])</f>
        <v>2</v>
      </c>
    </row>
    <row r="1113" spans="1:9" x14ac:dyDescent="0.25">
      <c r="A1113" s="2" t="s">
        <v>352</v>
      </c>
      <c r="B1113" s="2" t="s">
        <v>353</v>
      </c>
      <c r="C1113" s="2" t="s">
        <v>715</v>
      </c>
      <c r="D1113" s="2">
        <v>94021</v>
      </c>
      <c r="E1113" s="8">
        <v>42.48</v>
      </c>
      <c r="F1113" s="3">
        <v>42461</v>
      </c>
      <c r="G1113" s="2">
        <f>1</f>
        <v>1</v>
      </c>
      <c r="H1113" s="26">
        <f>IF(SUMPRODUCT(($A$2:$A1113=A1113)*($B$2:$B1113=B1113))&gt;1,0,1)</f>
        <v>1</v>
      </c>
      <c r="I1113" s="2">
        <f>COUNTIFS(customer_data[[#All],[customer_name]],customer_data[[#This Row],[customer_name]],customer_data[[#All],[city]],customer_data[[#This Row],[city]])</f>
        <v>4</v>
      </c>
    </row>
    <row r="1114" spans="1:9" x14ac:dyDescent="0.25">
      <c r="A1114" s="2" t="s">
        <v>352</v>
      </c>
      <c r="B1114" s="2" t="s">
        <v>353</v>
      </c>
      <c r="C1114" s="2" t="s">
        <v>715</v>
      </c>
      <c r="D1114" s="2">
        <v>94021</v>
      </c>
      <c r="E1114" s="8">
        <v>42.48</v>
      </c>
      <c r="F1114" s="3">
        <v>42491</v>
      </c>
      <c r="G1114" s="2">
        <f>1</f>
        <v>1</v>
      </c>
      <c r="H1114" s="26">
        <f>IF(SUMPRODUCT(($A$2:$A1114=A1114)*($B$2:$B1114=B1114))&gt;1,0,1)</f>
        <v>0</v>
      </c>
      <c r="I1114" s="2">
        <f>COUNTIFS(customer_data[[#All],[customer_name]],customer_data[[#This Row],[customer_name]],customer_data[[#All],[city]],customer_data[[#This Row],[city]])</f>
        <v>4</v>
      </c>
    </row>
    <row r="1115" spans="1:9" x14ac:dyDescent="0.25">
      <c r="A1115" s="2" t="s">
        <v>352</v>
      </c>
      <c r="B1115" s="2" t="s">
        <v>353</v>
      </c>
      <c r="C1115" s="2" t="s">
        <v>715</v>
      </c>
      <c r="D1115" s="2">
        <v>94021</v>
      </c>
      <c r="E1115" s="8">
        <v>42.48</v>
      </c>
      <c r="F1115" s="3">
        <v>42522</v>
      </c>
      <c r="G1115" s="2">
        <f>1</f>
        <v>1</v>
      </c>
      <c r="H1115" s="26">
        <f>IF(SUMPRODUCT(($A$2:$A1115=A1115)*($B$2:$B1115=B1115))&gt;1,0,1)</f>
        <v>0</v>
      </c>
      <c r="I1115" s="2">
        <f>COUNTIFS(customer_data[[#All],[customer_name]],customer_data[[#This Row],[customer_name]],customer_data[[#All],[city]],customer_data[[#This Row],[city]])</f>
        <v>4</v>
      </c>
    </row>
    <row r="1116" spans="1:9" x14ac:dyDescent="0.25">
      <c r="A1116" s="2" t="s">
        <v>352</v>
      </c>
      <c r="B1116" s="2" t="s">
        <v>353</v>
      </c>
      <c r="C1116" s="2" t="s">
        <v>715</v>
      </c>
      <c r="D1116" s="2">
        <v>94021</v>
      </c>
      <c r="E1116" s="8">
        <v>42.48</v>
      </c>
      <c r="F1116" s="3">
        <v>42552</v>
      </c>
      <c r="G1116" s="2">
        <f>1</f>
        <v>1</v>
      </c>
      <c r="H1116" s="26">
        <f>IF(SUMPRODUCT(($A$2:$A1116=A1116)*($B$2:$B1116=B1116))&gt;1,0,1)</f>
        <v>0</v>
      </c>
      <c r="I1116" s="2">
        <f>COUNTIFS(customer_data[[#All],[customer_name]],customer_data[[#This Row],[customer_name]],customer_data[[#All],[city]],customer_data[[#This Row],[city]])</f>
        <v>4</v>
      </c>
    </row>
    <row r="1117" spans="1:9" x14ac:dyDescent="0.25">
      <c r="A1117" s="2" t="s">
        <v>354</v>
      </c>
      <c r="B1117" s="2" t="s">
        <v>355</v>
      </c>
      <c r="C1117" s="2" t="s">
        <v>715</v>
      </c>
      <c r="D1117" s="2">
        <v>94021</v>
      </c>
      <c r="E1117" s="8">
        <v>42.48</v>
      </c>
      <c r="F1117" s="3">
        <v>42461</v>
      </c>
      <c r="G1117" s="2">
        <f>1</f>
        <v>1</v>
      </c>
      <c r="H1117" s="26">
        <f>IF(SUMPRODUCT(($A$2:$A1117=A1117)*($B$2:$B1117=B1117))&gt;1,0,1)</f>
        <v>1</v>
      </c>
      <c r="I1117" s="2">
        <f>COUNTIFS(customer_data[[#All],[customer_name]],customer_data[[#This Row],[customer_name]],customer_data[[#All],[city]],customer_data[[#This Row],[city]])</f>
        <v>1</v>
      </c>
    </row>
    <row r="1118" spans="1:9" x14ac:dyDescent="0.25">
      <c r="A1118" s="2" t="s">
        <v>40</v>
      </c>
      <c r="B1118" s="2" t="s">
        <v>41</v>
      </c>
      <c r="C1118" s="2" t="s">
        <v>715</v>
      </c>
      <c r="D1118" s="2">
        <v>94021</v>
      </c>
      <c r="E1118" s="8">
        <v>32.61</v>
      </c>
      <c r="F1118" s="3">
        <v>42522</v>
      </c>
      <c r="G1118" s="2">
        <f>1</f>
        <v>1</v>
      </c>
      <c r="H1118" s="26">
        <f>IF(SUMPRODUCT(($A$2:$A1118=A1118)*($B$2:$B1118=B1118))&gt;1,0,1)</f>
        <v>1</v>
      </c>
      <c r="I1118" s="2">
        <f>COUNTIFS(customer_data[[#All],[customer_name]],customer_data[[#This Row],[customer_name]],customer_data[[#All],[city]],customer_data[[#This Row],[city]])</f>
        <v>2</v>
      </c>
    </row>
    <row r="1119" spans="1:9" x14ac:dyDescent="0.25">
      <c r="A1119" s="2" t="s">
        <v>40</v>
      </c>
      <c r="B1119" s="2" t="s">
        <v>41</v>
      </c>
      <c r="C1119" s="2" t="s">
        <v>715</v>
      </c>
      <c r="D1119" s="2">
        <v>94021</v>
      </c>
      <c r="E1119" s="8">
        <v>32.61</v>
      </c>
      <c r="F1119" s="3">
        <v>42552</v>
      </c>
      <c r="G1119" s="2">
        <f>1</f>
        <v>1</v>
      </c>
      <c r="H1119" s="26">
        <f>IF(SUMPRODUCT(($A$2:$A1119=A1119)*($B$2:$B1119=B1119))&gt;1,0,1)</f>
        <v>0</v>
      </c>
      <c r="I1119" s="2">
        <f>COUNTIFS(customer_data[[#All],[customer_name]],customer_data[[#This Row],[customer_name]],customer_data[[#All],[city]],customer_data[[#This Row],[city]])</f>
        <v>2</v>
      </c>
    </row>
    <row r="1120" spans="1:9" x14ac:dyDescent="0.25">
      <c r="A1120" s="2" t="s">
        <v>252</v>
      </c>
      <c r="B1120" s="2" t="s">
        <v>253</v>
      </c>
      <c r="C1120" s="2" t="s">
        <v>715</v>
      </c>
      <c r="D1120" s="2">
        <v>94021</v>
      </c>
      <c r="E1120" s="8">
        <v>38.229999999999997</v>
      </c>
      <c r="F1120" s="3">
        <v>42491</v>
      </c>
      <c r="G1120" s="2">
        <f>1</f>
        <v>1</v>
      </c>
      <c r="H1120" s="26">
        <f>IF(SUMPRODUCT(($A$2:$A1120=A1120)*($B$2:$B1120=B1120))&gt;1,0,1)</f>
        <v>1</v>
      </c>
      <c r="I1120" s="2">
        <f>COUNTIFS(customer_data[[#All],[customer_name]],customer_data[[#This Row],[customer_name]],customer_data[[#All],[city]],customer_data[[#This Row],[city]])</f>
        <v>3</v>
      </c>
    </row>
    <row r="1121" spans="1:9" x14ac:dyDescent="0.25">
      <c r="A1121" s="2" t="s">
        <v>252</v>
      </c>
      <c r="B1121" s="2" t="s">
        <v>253</v>
      </c>
      <c r="C1121" s="2" t="s">
        <v>715</v>
      </c>
      <c r="D1121" s="2">
        <v>94021</v>
      </c>
      <c r="E1121" s="8">
        <v>38.229999999999997</v>
      </c>
      <c r="F1121" s="3">
        <v>42522</v>
      </c>
      <c r="G1121" s="2">
        <f>1</f>
        <v>1</v>
      </c>
      <c r="H1121" s="26">
        <f>IF(SUMPRODUCT(($A$2:$A1121=A1121)*($B$2:$B1121=B1121))&gt;1,0,1)</f>
        <v>0</v>
      </c>
      <c r="I1121" s="2">
        <f>COUNTIFS(customer_data[[#All],[customer_name]],customer_data[[#This Row],[customer_name]],customer_data[[#All],[city]],customer_data[[#This Row],[city]])</f>
        <v>3</v>
      </c>
    </row>
    <row r="1122" spans="1:9" x14ac:dyDescent="0.25">
      <c r="A1122" s="2" t="s">
        <v>252</v>
      </c>
      <c r="B1122" s="2" t="s">
        <v>253</v>
      </c>
      <c r="C1122" s="2" t="s">
        <v>715</v>
      </c>
      <c r="D1122" s="2">
        <v>94021</v>
      </c>
      <c r="E1122" s="8">
        <v>38.229999999999997</v>
      </c>
      <c r="F1122" s="3">
        <v>42552</v>
      </c>
      <c r="G1122" s="2">
        <f>1</f>
        <v>1</v>
      </c>
      <c r="H1122" s="26">
        <f>IF(SUMPRODUCT(($A$2:$A1122=A1122)*($B$2:$B1122=B1122))&gt;1,0,1)</f>
        <v>0</v>
      </c>
      <c r="I1122" s="2">
        <f>COUNTIFS(customer_data[[#All],[customer_name]],customer_data[[#This Row],[customer_name]],customer_data[[#All],[city]],customer_data[[#This Row],[city]])</f>
        <v>3</v>
      </c>
    </row>
    <row r="1123" spans="1:9" x14ac:dyDescent="0.25">
      <c r="A1123" s="2" t="s">
        <v>504</v>
      </c>
      <c r="B1123" s="2" t="s">
        <v>505</v>
      </c>
      <c r="C1123" s="2" t="s">
        <v>715</v>
      </c>
      <c r="D1123" s="2">
        <v>94021</v>
      </c>
      <c r="E1123" s="8">
        <v>67.98</v>
      </c>
      <c r="F1123" s="3">
        <v>42491</v>
      </c>
      <c r="G1123" s="2">
        <f>1</f>
        <v>1</v>
      </c>
      <c r="H1123" s="26">
        <f>IF(SUMPRODUCT(($A$2:$A1123=A1123)*($B$2:$B1123=B1123))&gt;1,0,1)</f>
        <v>1</v>
      </c>
      <c r="I1123" s="2">
        <f>COUNTIFS(customer_data[[#All],[customer_name]],customer_data[[#This Row],[customer_name]],customer_data[[#All],[city]],customer_data[[#This Row],[city]])</f>
        <v>3</v>
      </c>
    </row>
    <row r="1124" spans="1:9" x14ac:dyDescent="0.25">
      <c r="A1124" s="2" t="s">
        <v>504</v>
      </c>
      <c r="B1124" s="2" t="s">
        <v>505</v>
      </c>
      <c r="C1124" s="2" t="s">
        <v>715</v>
      </c>
      <c r="D1124" s="2">
        <v>94021</v>
      </c>
      <c r="E1124" s="8">
        <v>67.98</v>
      </c>
      <c r="F1124" s="3">
        <v>42522</v>
      </c>
      <c r="G1124" s="2">
        <f>1</f>
        <v>1</v>
      </c>
      <c r="H1124" s="26">
        <f>IF(SUMPRODUCT(($A$2:$A1124=A1124)*($B$2:$B1124=B1124))&gt;1,0,1)</f>
        <v>0</v>
      </c>
      <c r="I1124" s="2">
        <f>COUNTIFS(customer_data[[#All],[customer_name]],customer_data[[#This Row],[customer_name]],customer_data[[#All],[city]],customer_data[[#This Row],[city]])</f>
        <v>3</v>
      </c>
    </row>
    <row r="1125" spans="1:9" x14ac:dyDescent="0.25">
      <c r="A1125" s="2" t="s">
        <v>504</v>
      </c>
      <c r="B1125" s="2" t="s">
        <v>505</v>
      </c>
      <c r="C1125" s="2" t="s">
        <v>715</v>
      </c>
      <c r="D1125" s="2">
        <v>94021</v>
      </c>
      <c r="E1125" s="8">
        <v>67.98</v>
      </c>
      <c r="F1125" s="3">
        <v>42552</v>
      </c>
      <c r="G1125" s="2">
        <f>1</f>
        <v>1</v>
      </c>
      <c r="H1125" s="26">
        <f>IF(SUMPRODUCT(($A$2:$A1125=A1125)*($B$2:$B1125=B1125))&gt;1,0,1)</f>
        <v>0</v>
      </c>
      <c r="I1125" s="2">
        <f>COUNTIFS(customer_data[[#All],[customer_name]],customer_data[[#This Row],[customer_name]],customer_data[[#All],[city]],customer_data[[#This Row],[city]])</f>
        <v>3</v>
      </c>
    </row>
    <row r="1126" spans="1:9" x14ac:dyDescent="0.25">
      <c r="A1126" s="2" t="s">
        <v>258</v>
      </c>
      <c r="B1126" s="2" t="s">
        <v>259</v>
      </c>
      <c r="C1126" s="2" t="s">
        <v>715</v>
      </c>
      <c r="D1126" s="2">
        <v>94021</v>
      </c>
      <c r="E1126" s="8">
        <v>38.229999999999997</v>
      </c>
      <c r="F1126" s="3">
        <v>42491</v>
      </c>
      <c r="G1126" s="2">
        <f>1</f>
        <v>1</v>
      </c>
      <c r="H1126" s="26">
        <f>IF(SUMPRODUCT(($A$2:$A1126=A1126)*($B$2:$B1126=B1126))&gt;1,0,1)</f>
        <v>1</v>
      </c>
      <c r="I1126" s="2">
        <f>COUNTIFS(customer_data[[#All],[customer_name]],customer_data[[#This Row],[customer_name]],customer_data[[#All],[city]],customer_data[[#This Row],[city]])</f>
        <v>2</v>
      </c>
    </row>
    <row r="1127" spans="1:9" x14ac:dyDescent="0.25">
      <c r="A1127" s="2" t="s">
        <v>258</v>
      </c>
      <c r="B1127" s="2" t="s">
        <v>259</v>
      </c>
      <c r="C1127" s="2" t="s">
        <v>715</v>
      </c>
      <c r="D1127" s="2">
        <v>94021</v>
      </c>
      <c r="E1127" s="8">
        <v>38.229999999999997</v>
      </c>
      <c r="F1127" s="3">
        <v>42522</v>
      </c>
      <c r="G1127" s="2">
        <f>1</f>
        <v>1</v>
      </c>
      <c r="H1127" s="26">
        <f>IF(SUMPRODUCT(($A$2:$A1127=A1127)*($B$2:$B1127=B1127))&gt;1,0,1)</f>
        <v>0</v>
      </c>
      <c r="I1127" s="2">
        <f>COUNTIFS(customer_data[[#All],[customer_name]],customer_data[[#This Row],[customer_name]],customer_data[[#All],[city]],customer_data[[#This Row],[city]])</f>
        <v>2</v>
      </c>
    </row>
    <row r="1128" spans="1:9" x14ac:dyDescent="0.25">
      <c r="A1128" s="2" t="s">
        <v>378</v>
      </c>
      <c r="B1128" s="2" t="s">
        <v>379</v>
      </c>
      <c r="C1128" s="2" t="s">
        <v>715</v>
      </c>
      <c r="D1128" s="2">
        <v>94021</v>
      </c>
      <c r="E1128" s="8">
        <v>42.5</v>
      </c>
      <c r="F1128" s="3">
        <v>42370</v>
      </c>
      <c r="G1128" s="2">
        <f>1</f>
        <v>1</v>
      </c>
      <c r="H1128" s="26">
        <f>IF(SUMPRODUCT(($A$2:$A1128=A1128)*($B$2:$B1128=B1128))&gt;1,0,1)</f>
        <v>1</v>
      </c>
      <c r="I1128" s="2">
        <f>COUNTIFS(customer_data[[#All],[customer_name]],customer_data[[#This Row],[customer_name]],customer_data[[#All],[city]],customer_data[[#This Row],[city]])</f>
        <v>6</v>
      </c>
    </row>
    <row r="1129" spans="1:9" x14ac:dyDescent="0.25">
      <c r="A1129" s="2" t="s">
        <v>378</v>
      </c>
      <c r="B1129" s="2" t="s">
        <v>379</v>
      </c>
      <c r="C1129" s="2" t="s">
        <v>715</v>
      </c>
      <c r="D1129" s="2">
        <v>94021</v>
      </c>
      <c r="E1129" s="8">
        <v>42.5</v>
      </c>
      <c r="F1129" s="3">
        <v>42401</v>
      </c>
      <c r="G1129" s="2">
        <f>1</f>
        <v>1</v>
      </c>
      <c r="H1129" s="26">
        <f>IF(SUMPRODUCT(($A$2:$A1129=A1129)*($B$2:$B1129=B1129))&gt;1,0,1)</f>
        <v>0</v>
      </c>
      <c r="I1129" s="2">
        <f>COUNTIFS(customer_data[[#All],[customer_name]],customer_data[[#This Row],[customer_name]],customer_data[[#All],[city]],customer_data[[#This Row],[city]])</f>
        <v>6</v>
      </c>
    </row>
    <row r="1130" spans="1:9" x14ac:dyDescent="0.25">
      <c r="A1130" s="2" t="s">
        <v>378</v>
      </c>
      <c r="B1130" s="2" t="s">
        <v>379</v>
      </c>
      <c r="C1130" s="2" t="s">
        <v>715</v>
      </c>
      <c r="D1130" s="2">
        <v>94021</v>
      </c>
      <c r="E1130" s="8">
        <v>42.5</v>
      </c>
      <c r="F1130" s="3">
        <v>42430</v>
      </c>
      <c r="G1130" s="2">
        <f>1</f>
        <v>1</v>
      </c>
      <c r="H1130" s="26">
        <f>IF(SUMPRODUCT(($A$2:$A1130=A1130)*($B$2:$B1130=B1130))&gt;1,0,1)</f>
        <v>0</v>
      </c>
      <c r="I1130" s="2">
        <f>COUNTIFS(customer_data[[#All],[customer_name]],customer_data[[#This Row],[customer_name]],customer_data[[#All],[city]],customer_data[[#This Row],[city]])</f>
        <v>6</v>
      </c>
    </row>
    <row r="1131" spans="1:9" x14ac:dyDescent="0.25">
      <c r="A1131" s="2" t="s">
        <v>378</v>
      </c>
      <c r="B1131" s="2" t="s">
        <v>379</v>
      </c>
      <c r="C1131" s="2" t="s">
        <v>715</v>
      </c>
      <c r="D1131" s="2">
        <v>94021</v>
      </c>
      <c r="E1131" s="8">
        <v>42.5</v>
      </c>
      <c r="F1131" s="3">
        <v>42461</v>
      </c>
      <c r="G1131" s="2">
        <f>1</f>
        <v>1</v>
      </c>
      <c r="H1131" s="26">
        <f>IF(SUMPRODUCT(($A$2:$A1131=A1131)*($B$2:$B1131=B1131))&gt;1,0,1)</f>
        <v>0</v>
      </c>
      <c r="I1131" s="2">
        <f>COUNTIFS(customer_data[[#All],[customer_name]],customer_data[[#This Row],[customer_name]],customer_data[[#All],[city]],customer_data[[#This Row],[city]])</f>
        <v>6</v>
      </c>
    </row>
    <row r="1132" spans="1:9" x14ac:dyDescent="0.25">
      <c r="A1132" s="2" t="s">
        <v>378</v>
      </c>
      <c r="B1132" s="2" t="s">
        <v>379</v>
      </c>
      <c r="C1132" s="2" t="s">
        <v>715</v>
      </c>
      <c r="D1132" s="2">
        <v>94021</v>
      </c>
      <c r="E1132" s="8">
        <v>42.5</v>
      </c>
      <c r="F1132" s="3">
        <v>42491</v>
      </c>
      <c r="G1132" s="2">
        <f>1</f>
        <v>1</v>
      </c>
      <c r="H1132" s="26">
        <f>IF(SUMPRODUCT(($A$2:$A1132=A1132)*($B$2:$B1132=B1132))&gt;1,0,1)</f>
        <v>0</v>
      </c>
      <c r="I1132" s="2">
        <f>COUNTIFS(customer_data[[#All],[customer_name]],customer_data[[#This Row],[customer_name]],customer_data[[#All],[city]],customer_data[[#This Row],[city]])</f>
        <v>6</v>
      </c>
    </row>
    <row r="1133" spans="1:9" x14ac:dyDescent="0.25">
      <c r="A1133" s="2" t="s">
        <v>378</v>
      </c>
      <c r="B1133" s="2" t="s">
        <v>379</v>
      </c>
      <c r="C1133" s="2" t="s">
        <v>715</v>
      </c>
      <c r="D1133" s="2">
        <v>94021</v>
      </c>
      <c r="E1133" s="8">
        <v>42.5</v>
      </c>
      <c r="F1133" s="3">
        <v>42522</v>
      </c>
      <c r="G1133" s="2">
        <f>1</f>
        <v>1</v>
      </c>
      <c r="H1133" s="26">
        <f>IF(SUMPRODUCT(($A$2:$A1133=A1133)*($B$2:$B1133=B1133))&gt;1,0,1)</f>
        <v>0</v>
      </c>
      <c r="I1133" s="2">
        <f>COUNTIFS(customer_data[[#All],[customer_name]],customer_data[[#This Row],[customer_name]],customer_data[[#All],[city]],customer_data[[#This Row],[city]])</f>
        <v>6</v>
      </c>
    </row>
    <row r="1134" spans="1:9" x14ac:dyDescent="0.25">
      <c r="A1134" s="2" t="s">
        <v>360</v>
      </c>
      <c r="B1134" s="2" t="s">
        <v>361</v>
      </c>
      <c r="C1134" s="2" t="s">
        <v>717</v>
      </c>
      <c r="D1134" s="2">
        <v>94028</v>
      </c>
      <c r="E1134" s="8">
        <v>42.48</v>
      </c>
      <c r="F1134" s="3">
        <v>42522</v>
      </c>
      <c r="G1134" s="2">
        <f>1</f>
        <v>1</v>
      </c>
      <c r="H1134" s="26">
        <f>IF(SUMPRODUCT(($A$2:$A1134=A1134)*($B$2:$B1134=B1134))&gt;1,0,1)</f>
        <v>1</v>
      </c>
      <c r="I1134" s="2">
        <f>COUNTIFS(customer_data[[#All],[customer_name]],customer_data[[#This Row],[customer_name]],customer_data[[#All],[city]],customer_data[[#This Row],[city]])</f>
        <v>2</v>
      </c>
    </row>
    <row r="1135" spans="1:9" x14ac:dyDescent="0.25">
      <c r="A1135" s="2" t="s">
        <v>360</v>
      </c>
      <c r="B1135" s="2" t="s">
        <v>361</v>
      </c>
      <c r="C1135" s="2" t="s">
        <v>717</v>
      </c>
      <c r="D1135" s="2">
        <v>94028</v>
      </c>
      <c r="E1135" s="8">
        <v>42.48</v>
      </c>
      <c r="F1135" s="3">
        <v>42552</v>
      </c>
      <c r="G1135" s="2">
        <f>1</f>
        <v>1</v>
      </c>
      <c r="H1135" s="26">
        <f>IF(SUMPRODUCT(($A$2:$A1135=A1135)*($B$2:$B1135=B1135))&gt;1,0,1)</f>
        <v>0</v>
      </c>
      <c r="I1135" s="2">
        <f>COUNTIFS(customer_data[[#All],[customer_name]],customer_data[[#This Row],[customer_name]],customer_data[[#All],[city]],customer_data[[#This Row],[city]])</f>
        <v>2</v>
      </c>
    </row>
    <row r="1136" spans="1:9" x14ac:dyDescent="0.25">
      <c r="A1136" s="2" t="s">
        <v>640</v>
      </c>
      <c r="B1136" s="2" t="s">
        <v>641</v>
      </c>
      <c r="C1136" s="2" t="s">
        <v>717</v>
      </c>
      <c r="D1136" s="2">
        <v>94028</v>
      </c>
      <c r="E1136" s="8">
        <v>76.47</v>
      </c>
      <c r="F1136" s="3">
        <v>42430</v>
      </c>
      <c r="G1136" s="2">
        <f>1</f>
        <v>1</v>
      </c>
      <c r="H1136" s="26">
        <f>IF(SUMPRODUCT(($A$2:$A1136=A1136)*($B$2:$B1136=B1136))&gt;1,0,1)</f>
        <v>1</v>
      </c>
      <c r="I1136" s="2">
        <f>COUNTIFS(customer_data[[#All],[customer_name]],customer_data[[#This Row],[customer_name]],customer_data[[#All],[city]],customer_data[[#This Row],[city]])</f>
        <v>5</v>
      </c>
    </row>
    <row r="1137" spans="1:9" x14ac:dyDescent="0.25">
      <c r="A1137" s="2" t="s">
        <v>640</v>
      </c>
      <c r="B1137" s="2" t="s">
        <v>641</v>
      </c>
      <c r="C1137" s="2" t="s">
        <v>717</v>
      </c>
      <c r="D1137" s="2">
        <v>94028</v>
      </c>
      <c r="E1137" s="8">
        <v>76.47</v>
      </c>
      <c r="F1137" s="3">
        <v>42461</v>
      </c>
      <c r="G1137" s="2">
        <f>1</f>
        <v>1</v>
      </c>
      <c r="H1137" s="26">
        <f>IF(SUMPRODUCT(($A$2:$A1137=A1137)*($B$2:$B1137=B1137))&gt;1,0,1)</f>
        <v>0</v>
      </c>
      <c r="I1137" s="2">
        <f>COUNTIFS(customer_data[[#All],[customer_name]],customer_data[[#This Row],[customer_name]],customer_data[[#All],[city]],customer_data[[#This Row],[city]])</f>
        <v>5</v>
      </c>
    </row>
    <row r="1138" spans="1:9" x14ac:dyDescent="0.25">
      <c r="A1138" s="2" t="s">
        <v>640</v>
      </c>
      <c r="B1138" s="2" t="s">
        <v>641</v>
      </c>
      <c r="C1138" s="2" t="s">
        <v>717</v>
      </c>
      <c r="D1138" s="2">
        <v>94028</v>
      </c>
      <c r="E1138" s="8">
        <v>76.47</v>
      </c>
      <c r="F1138" s="3">
        <v>42491</v>
      </c>
      <c r="G1138" s="2">
        <f>1</f>
        <v>1</v>
      </c>
      <c r="H1138" s="26">
        <f>IF(SUMPRODUCT(($A$2:$A1138=A1138)*($B$2:$B1138=B1138))&gt;1,0,1)</f>
        <v>0</v>
      </c>
      <c r="I1138" s="2">
        <f>COUNTIFS(customer_data[[#All],[customer_name]],customer_data[[#This Row],[customer_name]],customer_data[[#All],[city]],customer_data[[#This Row],[city]])</f>
        <v>5</v>
      </c>
    </row>
    <row r="1139" spans="1:9" x14ac:dyDescent="0.25">
      <c r="A1139" s="2" t="s">
        <v>640</v>
      </c>
      <c r="B1139" s="2" t="s">
        <v>641</v>
      </c>
      <c r="C1139" s="2" t="s">
        <v>717</v>
      </c>
      <c r="D1139" s="2">
        <v>94028</v>
      </c>
      <c r="E1139" s="8">
        <v>76.47</v>
      </c>
      <c r="F1139" s="3">
        <v>42522</v>
      </c>
      <c r="G1139" s="2">
        <f>1</f>
        <v>1</v>
      </c>
      <c r="H1139" s="26">
        <f>IF(SUMPRODUCT(($A$2:$A1139=A1139)*($B$2:$B1139=B1139))&gt;1,0,1)</f>
        <v>0</v>
      </c>
      <c r="I1139" s="2">
        <f>COUNTIFS(customer_data[[#All],[customer_name]],customer_data[[#This Row],[customer_name]],customer_data[[#All],[city]],customer_data[[#This Row],[city]])</f>
        <v>5</v>
      </c>
    </row>
    <row r="1140" spans="1:9" x14ac:dyDescent="0.25">
      <c r="A1140" s="2" t="s">
        <v>640</v>
      </c>
      <c r="B1140" s="2" t="s">
        <v>641</v>
      </c>
      <c r="C1140" s="2" t="s">
        <v>717</v>
      </c>
      <c r="D1140" s="2">
        <v>94028</v>
      </c>
      <c r="E1140" s="8">
        <v>76.47</v>
      </c>
      <c r="F1140" s="3">
        <v>42552</v>
      </c>
      <c r="G1140" s="2">
        <f>1</f>
        <v>1</v>
      </c>
      <c r="H1140" s="26">
        <f>IF(SUMPRODUCT(($A$2:$A1140=A1140)*($B$2:$B1140=B1140))&gt;1,0,1)</f>
        <v>0</v>
      </c>
      <c r="I1140" s="2">
        <f>COUNTIFS(customer_data[[#All],[customer_name]],customer_data[[#This Row],[customer_name]],customer_data[[#All],[city]],customer_data[[#This Row],[city]])</f>
        <v>5</v>
      </c>
    </row>
    <row r="1141" spans="1:9" x14ac:dyDescent="0.25">
      <c r="A1141" s="2" t="s">
        <v>624</v>
      </c>
      <c r="B1141" s="2" t="s">
        <v>625</v>
      </c>
      <c r="C1141" s="2" t="s">
        <v>717</v>
      </c>
      <c r="D1141" s="2">
        <v>94026</v>
      </c>
      <c r="E1141" s="8">
        <v>70.52</v>
      </c>
      <c r="F1141" s="3">
        <v>42370</v>
      </c>
      <c r="G1141" s="2">
        <f>1</f>
        <v>1</v>
      </c>
      <c r="H1141" s="26">
        <f>IF(SUMPRODUCT(($A$2:$A1141=A1141)*($B$2:$B1141=B1141))&gt;1,0,1)</f>
        <v>1</v>
      </c>
      <c r="I1141" s="2">
        <f>COUNTIFS(customer_data[[#All],[customer_name]],customer_data[[#This Row],[customer_name]],customer_data[[#All],[city]],customer_data[[#This Row],[city]])</f>
        <v>7</v>
      </c>
    </row>
    <row r="1142" spans="1:9" x14ac:dyDescent="0.25">
      <c r="A1142" s="2" t="s">
        <v>624</v>
      </c>
      <c r="B1142" s="2" t="s">
        <v>625</v>
      </c>
      <c r="C1142" s="2" t="s">
        <v>717</v>
      </c>
      <c r="D1142" s="2">
        <v>94026</v>
      </c>
      <c r="E1142" s="8">
        <v>70.52</v>
      </c>
      <c r="F1142" s="3">
        <v>42401</v>
      </c>
      <c r="G1142" s="2">
        <f>1</f>
        <v>1</v>
      </c>
      <c r="H1142" s="26">
        <f>IF(SUMPRODUCT(($A$2:$A1142=A1142)*($B$2:$B1142=B1142))&gt;1,0,1)</f>
        <v>0</v>
      </c>
      <c r="I1142" s="2">
        <f>COUNTIFS(customer_data[[#All],[customer_name]],customer_data[[#This Row],[customer_name]],customer_data[[#All],[city]],customer_data[[#This Row],[city]])</f>
        <v>7</v>
      </c>
    </row>
    <row r="1143" spans="1:9" x14ac:dyDescent="0.25">
      <c r="A1143" s="2" t="s">
        <v>624</v>
      </c>
      <c r="B1143" s="2" t="s">
        <v>625</v>
      </c>
      <c r="C1143" s="2" t="s">
        <v>717</v>
      </c>
      <c r="D1143" s="2">
        <v>94026</v>
      </c>
      <c r="E1143" s="8">
        <v>70.52</v>
      </c>
      <c r="F1143" s="3">
        <v>42430</v>
      </c>
      <c r="G1143" s="2">
        <f>1</f>
        <v>1</v>
      </c>
      <c r="H1143" s="26">
        <f>IF(SUMPRODUCT(($A$2:$A1143=A1143)*($B$2:$B1143=B1143))&gt;1,0,1)</f>
        <v>0</v>
      </c>
      <c r="I1143" s="2">
        <f>COUNTIFS(customer_data[[#All],[customer_name]],customer_data[[#This Row],[customer_name]],customer_data[[#All],[city]],customer_data[[#This Row],[city]])</f>
        <v>7</v>
      </c>
    </row>
    <row r="1144" spans="1:9" x14ac:dyDescent="0.25">
      <c r="A1144" s="2" t="s">
        <v>624</v>
      </c>
      <c r="B1144" s="2" t="s">
        <v>625</v>
      </c>
      <c r="C1144" s="2" t="s">
        <v>717</v>
      </c>
      <c r="D1144" s="2">
        <v>94026</v>
      </c>
      <c r="E1144" s="8">
        <v>70.52</v>
      </c>
      <c r="F1144" s="3">
        <v>42461</v>
      </c>
      <c r="G1144" s="2">
        <f>1</f>
        <v>1</v>
      </c>
      <c r="H1144" s="26">
        <f>IF(SUMPRODUCT(($A$2:$A1144=A1144)*($B$2:$B1144=B1144))&gt;1,0,1)</f>
        <v>0</v>
      </c>
      <c r="I1144" s="2">
        <f>COUNTIFS(customer_data[[#All],[customer_name]],customer_data[[#This Row],[customer_name]],customer_data[[#All],[city]],customer_data[[#This Row],[city]])</f>
        <v>7</v>
      </c>
    </row>
    <row r="1145" spans="1:9" x14ac:dyDescent="0.25">
      <c r="A1145" s="2" t="s">
        <v>624</v>
      </c>
      <c r="B1145" s="2" t="s">
        <v>625</v>
      </c>
      <c r="C1145" s="2" t="s">
        <v>717</v>
      </c>
      <c r="D1145" s="2">
        <v>94026</v>
      </c>
      <c r="E1145" s="8">
        <v>70.52</v>
      </c>
      <c r="F1145" s="3">
        <v>42491</v>
      </c>
      <c r="G1145" s="2">
        <f>1</f>
        <v>1</v>
      </c>
      <c r="H1145" s="26">
        <f>IF(SUMPRODUCT(($A$2:$A1145=A1145)*($B$2:$B1145=B1145))&gt;1,0,1)</f>
        <v>0</v>
      </c>
      <c r="I1145" s="2">
        <f>COUNTIFS(customer_data[[#All],[customer_name]],customer_data[[#This Row],[customer_name]],customer_data[[#All],[city]],customer_data[[#This Row],[city]])</f>
        <v>7</v>
      </c>
    </row>
    <row r="1146" spans="1:9" x14ac:dyDescent="0.25">
      <c r="A1146" s="2" t="s">
        <v>624</v>
      </c>
      <c r="B1146" s="2" t="s">
        <v>625</v>
      </c>
      <c r="C1146" s="2" t="s">
        <v>717</v>
      </c>
      <c r="D1146" s="2">
        <v>94026</v>
      </c>
      <c r="E1146" s="8">
        <v>70.52</v>
      </c>
      <c r="F1146" s="3">
        <v>42522</v>
      </c>
      <c r="G1146" s="2">
        <f>1</f>
        <v>1</v>
      </c>
      <c r="H1146" s="26">
        <f>IF(SUMPRODUCT(($A$2:$A1146=A1146)*($B$2:$B1146=B1146))&gt;1,0,1)</f>
        <v>0</v>
      </c>
      <c r="I1146" s="2">
        <f>COUNTIFS(customer_data[[#All],[customer_name]],customer_data[[#This Row],[customer_name]],customer_data[[#All],[city]],customer_data[[#This Row],[city]])</f>
        <v>7</v>
      </c>
    </row>
    <row r="1147" spans="1:9" x14ac:dyDescent="0.25">
      <c r="A1147" s="2" t="s">
        <v>624</v>
      </c>
      <c r="B1147" s="2" t="s">
        <v>625</v>
      </c>
      <c r="C1147" s="2" t="s">
        <v>717</v>
      </c>
      <c r="D1147" s="2">
        <v>94026</v>
      </c>
      <c r="E1147" s="8">
        <v>70.52</v>
      </c>
      <c r="F1147" s="3">
        <v>42552</v>
      </c>
      <c r="G1147" s="2">
        <f>1</f>
        <v>1</v>
      </c>
      <c r="H1147" s="26">
        <f>IF(SUMPRODUCT(($A$2:$A1147=A1147)*($B$2:$B1147=B1147))&gt;1,0,1)</f>
        <v>0</v>
      </c>
      <c r="I1147" s="2">
        <f>COUNTIFS(customer_data[[#All],[customer_name]],customer_data[[#This Row],[customer_name]],customer_data[[#All],[city]],customer_data[[#This Row],[city]])</f>
        <v>7</v>
      </c>
    </row>
    <row r="1148" spans="1:9" x14ac:dyDescent="0.25">
      <c r="A1148" s="2" t="s">
        <v>514</v>
      </c>
      <c r="B1148" s="2" t="s">
        <v>515</v>
      </c>
      <c r="C1148" s="2" t="s">
        <v>716</v>
      </c>
      <c r="D1148" s="2">
        <v>94025</v>
      </c>
      <c r="E1148" s="8">
        <v>118.98</v>
      </c>
      <c r="F1148" s="3">
        <v>42461</v>
      </c>
      <c r="G1148" s="2">
        <f>1</f>
        <v>1</v>
      </c>
      <c r="H1148" s="26">
        <f>IF(SUMPRODUCT(($A$2:$A1148=A1148)*($B$2:$B1148=B1148))&gt;1,0,1)</f>
        <v>1</v>
      </c>
      <c r="I1148" s="2">
        <f>COUNTIFS(customer_data[[#All],[customer_name]],customer_data[[#This Row],[customer_name]],customer_data[[#All],[city]],customer_data[[#This Row],[city]])</f>
        <v>4</v>
      </c>
    </row>
    <row r="1149" spans="1:9" x14ac:dyDescent="0.25">
      <c r="A1149" s="2" t="s">
        <v>514</v>
      </c>
      <c r="B1149" s="2" t="s">
        <v>515</v>
      </c>
      <c r="C1149" s="2" t="s">
        <v>716</v>
      </c>
      <c r="D1149" s="2">
        <v>94025</v>
      </c>
      <c r="E1149" s="8">
        <v>118.98</v>
      </c>
      <c r="F1149" s="3">
        <v>42491</v>
      </c>
      <c r="G1149" s="2">
        <f>1</f>
        <v>1</v>
      </c>
      <c r="H1149" s="26">
        <f>IF(SUMPRODUCT(($A$2:$A1149=A1149)*($B$2:$B1149=B1149))&gt;1,0,1)</f>
        <v>0</v>
      </c>
      <c r="I1149" s="2">
        <f>COUNTIFS(customer_data[[#All],[customer_name]],customer_data[[#This Row],[customer_name]],customer_data[[#All],[city]],customer_data[[#This Row],[city]])</f>
        <v>4</v>
      </c>
    </row>
    <row r="1150" spans="1:9" x14ac:dyDescent="0.25">
      <c r="A1150" s="2" t="s">
        <v>514</v>
      </c>
      <c r="B1150" s="2" t="s">
        <v>515</v>
      </c>
      <c r="C1150" s="2" t="s">
        <v>716</v>
      </c>
      <c r="D1150" s="2">
        <v>94025</v>
      </c>
      <c r="E1150" s="8">
        <v>118.98</v>
      </c>
      <c r="F1150" s="3">
        <v>42522</v>
      </c>
      <c r="G1150" s="2">
        <f>1</f>
        <v>1</v>
      </c>
      <c r="H1150" s="26">
        <f>IF(SUMPRODUCT(($A$2:$A1150=A1150)*($B$2:$B1150=B1150))&gt;1,0,1)</f>
        <v>0</v>
      </c>
      <c r="I1150" s="2">
        <f>COUNTIFS(customer_data[[#All],[customer_name]],customer_data[[#This Row],[customer_name]],customer_data[[#All],[city]],customer_data[[#This Row],[city]])</f>
        <v>4</v>
      </c>
    </row>
    <row r="1151" spans="1:9" x14ac:dyDescent="0.25">
      <c r="A1151" s="2" t="s">
        <v>514</v>
      </c>
      <c r="B1151" s="2" t="s">
        <v>515</v>
      </c>
      <c r="C1151" s="2" t="s">
        <v>716</v>
      </c>
      <c r="D1151" s="2">
        <v>94025</v>
      </c>
      <c r="E1151" s="8">
        <v>118.98</v>
      </c>
      <c r="F1151" s="3">
        <v>42552</v>
      </c>
      <c r="G1151" s="2">
        <f>1</f>
        <v>1</v>
      </c>
      <c r="H1151" s="26">
        <f>IF(SUMPRODUCT(($A$2:$A1151=A1151)*($B$2:$B1151=B1151))&gt;1,0,1)</f>
        <v>0</v>
      </c>
      <c r="I1151" s="2">
        <f>COUNTIFS(customer_data[[#All],[customer_name]],customer_data[[#This Row],[customer_name]],customer_data[[#All],[city]],customer_data[[#This Row],[city]])</f>
        <v>4</v>
      </c>
    </row>
    <row r="1152" spans="1:9" x14ac:dyDescent="0.25">
      <c r="A1152" s="2" t="s">
        <v>498</v>
      </c>
      <c r="B1152" s="2" t="s">
        <v>499</v>
      </c>
      <c r="C1152" s="2" t="s">
        <v>716</v>
      </c>
      <c r="D1152" s="2">
        <v>94025</v>
      </c>
      <c r="E1152" s="8">
        <v>50.98</v>
      </c>
      <c r="F1152" s="3">
        <v>42522</v>
      </c>
      <c r="G1152" s="2">
        <f>1</f>
        <v>1</v>
      </c>
      <c r="H1152" s="26">
        <f>IF(SUMPRODUCT(($A$2:$A1152=A1152)*($B$2:$B1152=B1152))&gt;1,0,1)</f>
        <v>1</v>
      </c>
      <c r="I1152" s="2">
        <f>COUNTIFS(customer_data[[#All],[customer_name]],customer_data[[#This Row],[customer_name]],customer_data[[#All],[city]],customer_data[[#This Row],[city]])</f>
        <v>2</v>
      </c>
    </row>
    <row r="1153" spans="1:9" x14ac:dyDescent="0.25">
      <c r="A1153" s="2" t="s">
        <v>498</v>
      </c>
      <c r="B1153" s="2" t="s">
        <v>499</v>
      </c>
      <c r="C1153" s="2" t="s">
        <v>716</v>
      </c>
      <c r="D1153" s="2">
        <v>94025</v>
      </c>
      <c r="E1153" s="8">
        <v>50.98</v>
      </c>
      <c r="F1153" s="3">
        <v>42552</v>
      </c>
      <c r="G1153" s="2">
        <f>1</f>
        <v>1</v>
      </c>
      <c r="H1153" s="26">
        <f>IF(SUMPRODUCT(($A$2:$A1153=A1153)*($B$2:$B1153=B1153))&gt;1,0,1)</f>
        <v>0</v>
      </c>
      <c r="I1153" s="2">
        <f>COUNTIFS(customer_data[[#All],[customer_name]],customer_data[[#This Row],[customer_name]],customer_data[[#All],[city]],customer_data[[#This Row],[city]])</f>
        <v>2</v>
      </c>
    </row>
    <row r="1154" spans="1:9" x14ac:dyDescent="0.25">
      <c r="A1154" s="2" t="s">
        <v>222</v>
      </c>
      <c r="B1154" s="2" t="s">
        <v>223</v>
      </c>
      <c r="C1154" s="2" t="s">
        <v>716</v>
      </c>
      <c r="D1154" s="2">
        <v>94025</v>
      </c>
      <c r="E1154" s="8">
        <v>3.4</v>
      </c>
      <c r="F1154" s="3">
        <v>42430</v>
      </c>
      <c r="G1154" s="2">
        <f>1</f>
        <v>1</v>
      </c>
      <c r="H1154" s="26">
        <f>IF(SUMPRODUCT(($A$2:$A1154=A1154)*($B$2:$B1154=B1154))&gt;1,0,1)</f>
        <v>1</v>
      </c>
      <c r="I1154" s="2">
        <f>COUNTIFS(customer_data[[#All],[customer_name]],customer_data[[#This Row],[customer_name]],customer_data[[#All],[city]],customer_data[[#This Row],[city]])</f>
        <v>5</v>
      </c>
    </row>
    <row r="1155" spans="1:9" x14ac:dyDescent="0.25">
      <c r="A1155" s="2" t="s">
        <v>222</v>
      </c>
      <c r="B1155" s="2" t="s">
        <v>223</v>
      </c>
      <c r="C1155" s="2" t="s">
        <v>716</v>
      </c>
      <c r="D1155" s="2">
        <v>94025</v>
      </c>
      <c r="E1155" s="8">
        <v>3.4</v>
      </c>
      <c r="F1155" s="3">
        <v>42461</v>
      </c>
      <c r="G1155" s="2">
        <f>1</f>
        <v>1</v>
      </c>
      <c r="H1155" s="26">
        <f>IF(SUMPRODUCT(($A$2:$A1155=A1155)*($B$2:$B1155=B1155))&gt;1,0,1)</f>
        <v>0</v>
      </c>
      <c r="I1155" s="2">
        <f>COUNTIFS(customer_data[[#All],[customer_name]],customer_data[[#This Row],[customer_name]],customer_data[[#All],[city]],customer_data[[#This Row],[city]])</f>
        <v>5</v>
      </c>
    </row>
    <row r="1156" spans="1:9" x14ac:dyDescent="0.25">
      <c r="A1156" s="2" t="s">
        <v>222</v>
      </c>
      <c r="B1156" s="2" t="s">
        <v>223</v>
      </c>
      <c r="C1156" s="2" t="s">
        <v>716</v>
      </c>
      <c r="D1156" s="2">
        <v>94025</v>
      </c>
      <c r="E1156" s="8">
        <v>3.4</v>
      </c>
      <c r="F1156" s="3">
        <v>42491</v>
      </c>
      <c r="G1156" s="2">
        <f>1</f>
        <v>1</v>
      </c>
      <c r="H1156" s="26">
        <f>IF(SUMPRODUCT(($A$2:$A1156=A1156)*($B$2:$B1156=B1156))&gt;1,0,1)</f>
        <v>0</v>
      </c>
      <c r="I1156" s="2">
        <f>COUNTIFS(customer_data[[#All],[customer_name]],customer_data[[#This Row],[customer_name]],customer_data[[#All],[city]],customer_data[[#This Row],[city]])</f>
        <v>5</v>
      </c>
    </row>
    <row r="1157" spans="1:9" x14ac:dyDescent="0.25">
      <c r="A1157" s="2" t="s">
        <v>222</v>
      </c>
      <c r="B1157" s="2" t="s">
        <v>223</v>
      </c>
      <c r="C1157" s="2" t="s">
        <v>716</v>
      </c>
      <c r="D1157" s="2">
        <v>94025</v>
      </c>
      <c r="E1157" s="8">
        <v>3.4</v>
      </c>
      <c r="F1157" s="3">
        <v>42522</v>
      </c>
      <c r="G1157" s="2">
        <f>1</f>
        <v>1</v>
      </c>
      <c r="H1157" s="26">
        <f>IF(SUMPRODUCT(($A$2:$A1157=A1157)*($B$2:$B1157=B1157))&gt;1,0,1)</f>
        <v>0</v>
      </c>
      <c r="I1157" s="2">
        <f>COUNTIFS(customer_data[[#All],[customer_name]],customer_data[[#This Row],[customer_name]],customer_data[[#All],[city]],customer_data[[#This Row],[city]])</f>
        <v>5</v>
      </c>
    </row>
    <row r="1158" spans="1:9" x14ac:dyDescent="0.25">
      <c r="A1158" s="2" t="s">
        <v>222</v>
      </c>
      <c r="B1158" s="2" t="s">
        <v>223</v>
      </c>
      <c r="C1158" s="2" t="s">
        <v>716</v>
      </c>
      <c r="D1158" s="2">
        <v>94025</v>
      </c>
      <c r="E1158" s="8">
        <v>3.4</v>
      </c>
      <c r="F1158" s="3">
        <v>42552</v>
      </c>
      <c r="G1158" s="2">
        <f>1</f>
        <v>1</v>
      </c>
      <c r="H1158" s="26">
        <f>IF(SUMPRODUCT(($A$2:$A1158=A1158)*($B$2:$B1158=B1158))&gt;1,0,1)</f>
        <v>0</v>
      </c>
      <c r="I1158" s="2">
        <f>COUNTIFS(customer_data[[#All],[customer_name]],customer_data[[#This Row],[customer_name]],customer_data[[#All],[city]],customer_data[[#This Row],[city]])</f>
        <v>5</v>
      </c>
    </row>
    <row r="1159" spans="1:9" x14ac:dyDescent="0.25">
      <c r="A1159" s="2" t="s">
        <v>606</v>
      </c>
      <c r="B1159" s="2" t="s">
        <v>607</v>
      </c>
      <c r="C1159" s="2" t="s">
        <v>716</v>
      </c>
      <c r="D1159" s="2">
        <v>94025</v>
      </c>
      <c r="E1159" s="8">
        <v>63.73</v>
      </c>
      <c r="F1159" s="3">
        <v>42522</v>
      </c>
      <c r="G1159" s="2">
        <f>1</f>
        <v>1</v>
      </c>
      <c r="H1159" s="26">
        <f>IF(SUMPRODUCT(($A$2:$A1159=A1159)*($B$2:$B1159=B1159))&gt;1,0,1)</f>
        <v>1</v>
      </c>
      <c r="I1159" s="2">
        <f>COUNTIFS(customer_data[[#All],[customer_name]],customer_data[[#This Row],[customer_name]],customer_data[[#All],[city]],customer_data[[#This Row],[city]])</f>
        <v>2</v>
      </c>
    </row>
    <row r="1160" spans="1:9" x14ac:dyDescent="0.25">
      <c r="A1160" s="2" t="s">
        <v>606</v>
      </c>
      <c r="B1160" s="2" t="s">
        <v>607</v>
      </c>
      <c r="C1160" s="2" t="s">
        <v>716</v>
      </c>
      <c r="D1160" s="2">
        <v>94025</v>
      </c>
      <c r="E1160" s="8">
        <v>63.73</v>
      </c>
      <c r="F1160" s="3">
        <v>42552</v>
      </c>
      <c r="G1160" s="2">
        <f>1</f>
        <v>1</v>
      </c>
      <c r="H1160" s="26">
        <f>IF(SUMPRODUCT(($A$2:$A1160=A1160)*($B$2:$B1160=B1160))&gt;1,0,1)</f>
        <v>0</v>
      </c>
      <c r="I1160" s="2">
        <f>COUNTIFS(customer_data[[#All],[customer_name]],customer_data[[#This Row],[customer_name]],customer_data[[#All],[city]],customer_data[[#This Row],[city]])</f>
        <v>2</v>
      </c>
    </row>
    <row r="1161" spans="1:9" x14ac:dyDescent="0.25">
      <c r="A1161" s="2" t="s">
        <v>682</v>
      </c>
      <c r="B1161" s="2" t="s">
        <v>683</v>
      </c>
      <c r="C1161" s="2" t="s">
        <v>716</v>
      </c>
      <c r="D1161" s="2">
        <v>94025</v>
      </c>
      <c r="E1161" s="8">
        <v>115.52</v>
      </c>
      <c r="F1161" s="3">
        <v>42461</v>
      </c>
      <c r="G1161" s="2">
        <f>1</f>
        <v>1</v>
      </c>
      <c r="H1161" s="26">
        <f>IF(SUMPRODUCT(($A$2:$A1161=A1161)*($B$2:$B1161=B1161))&gt;1,0,1)</f>
        <v>1</v>
      </c>
      <c r="I1161" s="2">
        <f>COUNTIFS(customer_data[[#All],[customer_name]],customer_data[[#This Row],[customer_name]],customer_data[[#All],[city]],customer_data[[#This Row],[city]])</f>
        <v>2</v>
      </c>
    </row>
    <row r="1162" spans="1:9" x14ac:dyDescent="0.25">
      <c r="A1162" s="2" t="s">
        <v>682</v>
      </c>
      <c r="B1162" s="2" t="s">
        <v>683</v>
      </c>
      <c r="C1162" s="2" t="s">
        <v>716</v>
      </c>
      <c r="D1162" s="2">
        <v>94025</v>
      </c>
      <c r="E1162" s="8">
        <v>115.52</v>
      </c>
      <c r="F1162" s="3">
        <v>42491</v>
      </c>
      <c r="G1162" s="2">
        <f>1</f>
        <v>1</v>
      </c>
      <c r="H1162" s="26">
        <f>IF(SUMPRODUCT(($A$2:$A1162=A1162)*($B$2:$B1162=B1162))&gt;1,0,1)</f>
        <v>0</v>
      </c>
      <c r="I1162" s="2">
        <f>COUNTIFS(customer_data[[#All],[customer_name]],customer_data[[#This Row],[customer_name]],customer_data[[#All],[city]],customer_data[[#This Row],[city]])</f>
        <v>2</v>
      </c>
    </row>
    <row r="1163" spans="1:9" x14ac:dyDescent="0.25">
      <c r="A1163" s="2" t="s">
        <v>260</v>
      </c>
      <c r="B1163" s="2" t="s">
        <v>261</v>
      </c>
      <c r="C1163" s="2" t="s">
        <v>716</v>
      </c>
      <c r="D1163" s="2">
        <v>94025</v>
      </c>
      <c r="E1163" s="8">
        <v>38.229999999999997</v>
      </c>
      <c r="F1163" s="3">
        <v>42522</v>
      </c>
      <c r="G1163" s="2">
        <f>1</f>
        <v>1</v>
      </c>
      <c r="H1163" s="26">
        <f>IF(SUMPRODUCT(($A$2:$A1163=A1163)*($B$2:$B1163=B1163))&gt;1,0,1)</f>
        <v>1</v>
      </c>
      <c r="I1163" s="2">
        <f>COUNTIFS(customer_data[[#All],[customer_name]],customer_data[[#This Row],[customer_name]],customer_data[[#All],[city]],customer_data[[#This Row],[city]])</f>
        <v>2</v>
      </c>
    </row>
    <row r="1164" spans="1:9" x14ac:dyDescent="0.25">
      <c r="A1164" s="2" t="s">
        <v>260</v>
      </c>
      <c r="B1164" s="2" t="s">
        <v>261</v>
      </c>
      <c r="C1164" s="2" t="s">
        <v>716</v>
      </c>
      <c r="D1164" s="2">
        <v>94025</v>
      </c>
      <c r="E1164" s="8">
        <v>38.229999999999997</v>
      </c>
      <c r="F1164" s="3">
        <v>42552</v>
      </c>
      <c r="G1164" s="2">
        <f>1</f>
        <v>1</v>
      </c>
      <c r="H1164" s="26">
        <f>IF(SUMPRODUCT(($A$2:$A1164=A1164)*($B$2:$B1164=B1164))&gt;1,0,1)</f>
        <v>0</v>
      </c>
      <c r="I1164" s="2">
        <f>COUNTIFS(customer_data[[#All],[customer_name]],customer_data[[#This Row],[customer_name]],customer_data[[#All],[city]],customer_data[[#This Row],[city]])</f>
        <v>2</v>
      </c>
    </row>
    <row r="1165" spans="1:9" x14ac:dyDescent="0.25">
      <c r="A1165" s="2" t="s">
        <v>104</v>
      </c>
      <c r="B1165" s="2" t="s">
        <v>105</v>
      </c>
      <c r="C1165" s="2" t="s">
        <v>716</v>
      </c>
      <c r="D1165" s="2">
        <v>94025</v>
      </c>
      <c r="E1165" s="8">
        <v>46.73</v>
      </c>
      <c r="F1165" s="3">
        <v>42522</v>
      </c>
      <c r="G1165" s="2">
        <f>1</f>
        <v>1</v>
      </c>
      <c r="H1165" s="26">
        <f>IF(SUMPRODUCT(($A$2:$A1165=A1165)*($B$2:$B1165=B1165))&gt;1,0,1)</f>
        <v>1</v>
      </c>
      <c r="I1165" s="2">
        <f>COUNTIFS(customer_data[[#All],[customer_name]],customer_data[[#This Row],[customer_name]],customer_data[[#All],[city]],customer_data[[#This Row],[city]])</f>
        <v>2</v>
      </c>
    </row>
    <row r="1166" spans="1:9" x14ac:dyDescent="0.25">
      <c r="A1166" s="2" t="s">
        <v>104</v>
      </c>
      <c r="B1166" s="2" t="s">
        <v>105</v>
      </c>
      <c r="C1166" s="2" t="s">
        <v>716</v>
      </c>
      <c r="D1166" s="2">
        <v>94025</v>
      </c>
      <c r="E1166" s="8">
        <v>46.73</v>
      </c>
      <c r="F1166" s="3">
        <v>42552</v>
      </c>
      <c r="G1166" s="2">
        <f>1</f>
        <v>1</v>
      </c>
      <c r="H1166" s="26">
        <f>IF(SUMPRODUCT(($A$2:$A1166=A1166)*($B$2:$B1166=B1166))&gt;1,0,1)</f>
        <v>0</v>
      </c>
      <c r="I1166" s="2">
        <f>COUNTIFS(customer_data[[#All],[customer_name]],customer_data[[#This Row],[customer_name]],customer_data[[#All],[city]],customer_data[[#This Row],[city]])</f>
        <v>2</v>
      </c>
    </row>
    <row r="1167" spans="1:9" x14ac:dyDescent="0.25">
      <c r="A1167" s="2" t="s">
        <v>548</v>
      </c>
      <c r="B1167" s="2" t="s">
        <v>549</v>
      </c>
      <c r="C1167" s="2" t="s">
        <v>716</v>
      </c>
      <c r="D1167" s="2">
        <v>94025</v>
      </c>
      <c r="E1167" s="8">
        <v>58.36</v>
      </c>
      <c r="F1167" s="3">
        <v>42552</v>
      </c>
      <c r="G1167" s="2">
        <f>1</f>
        <v>1</v>
      </c>
      <c r="H1167" s="26">
        <f>IF(SUMPRODUCT(($A$2:$A1167=A1167)*($B$2:$B1167=B1167))&gt;1,0,1)</f>
        <v>1</v>
      </c>
      <c r="I1167" s="2">
        <f>COUNTIFS(customer_data[[#All],[customer_name]],customer_data[[#This Row],[customer_name]],customer_data[[#All],[city]],customer_data[[#This Row],[city]])</f>
        <v>1</v>
      </c>
    </row>
    <row r="1168" spans="1:9" x14ac:dyDescent="0.25">
      <c r="A1168" s="2" t="s">
        <v>676</v>
      </c>
      <c r="B1168" s="2" t="s">
        <v>677</v>
      </c>
      <c r="C1168" s="2" t="s">
        <v>716</v>
      </c>
      <c r="D1168" s="2">
        <v>94025</v>
      </c>
      <c r="E1168" s="8">
        <v>10.199999999999999</v>
      </c>
      <c r="F1168" s="3">
        <v>42491</v>
      </c>
      <c r="G1168" s="2">
        <f>1</f>
        <v>1</v>
      </c>
      <c r="H1168" s="26">
        <f>IF(SUMPRODUCT(($A$2:$A1168=A1168)*($B$2:$B1168=B1168))&gt;1,0,1)</f>
        <v>1</v>
      </c>
      <c r="I1168" s="2">
        <f>COUNTIFS(customer_data[[#All],[customer_name]],customer_data[[#This Row],[customer_name]],customer_data[[#All],[city]],customer_data[[#This Row],[city]])</f>
        <v>3</v>
      </c>
    </row>
    <row r="1169" spans="1:9" x14ac:dyDescent="0.25">
      <c r="A1169" s="2" t="s">
        <v>676</v>
      </c>
      <c r="B1169" s="2" t="s">
        <v>677</v>
      </c>
      <c r="C1169" s="2" t="s">
        <v>716</v>
      </c>
      <c r="D1169" s="2">
        <v>94025</v>
      </c>
      <c r="E1169" s="8">
        <v>10.199999999999999</v>
      </c>
      <c r="F1169" s="3">
        <v>42522</v>
      </c>
      <c r="G1169" s="2">
        <f>1</f>
        <v>1</v>
      </c>
      <c r="H1169" s="26">
        <f>IF(SUMPRODUCT(($A$2:$A1169=A1169)*($B$2:$B1169=B1169))&gt;1,0,1)</f>
        <v>0</v>
      </c>
      <c r="I1169" s="2">
        <f>COUNTIFS(customer_data[[#All],[customer_name]],customer_data[[#This Row],[customer_name]],customer_data[[#All],[city]],customer_data[[#This Row],[city]])</f>
        <v>3</v>
      </c>
    </row>
    <row r="1170" spans="1:9" x14ac:dyDescent="0.25">
      <c r="A1170" s="2" t="s">
        <v>676</v>
      </c>
      <c r="B1170" s="2" t="s">
        <v>677</v>
      </c>
      <c r="C1170" s="2" t="s">
        <v>716</v>
      </c>
      <c r="D1170" s="2">
        <v>94025</v>
      </c>
      <c r="E1170" s="8">
        <v>10.199999999999999</v>
      </c>
      <c r="F1170" s="3">
        <v>42552</v>
      </c>
      <c r="G1170" s="2">
        <f>1</f>
        <v>1</v>
      </c>
      <c r="H1170" s="26">
        <f>IF(SUMPRODUCT(($A$2:$A1170=A1170)*($B$2:$B1170=B1170))&gt;1,0,1)</f>
        <v>0</v>
      </c>
      <c r="I1170" s="2">
        <f>COUNTIFS(customer_data[[#All],[customer_name]],customer_data[[#This Row],[customer_name]],customer_data[[#All],[city]],customer_data[[#This Row],[city]])</f>
        <v>3</v>
      </c>
    </row>
    <row r="1171" spans="1:9" x14ac:dyDescent="0.25">
      <c r="A1171" s="2" t="s">
        <v>660</v>
      </c>
      <c r="B1171" s="2" t="s">
        <v>661</v>
      </c>
      <c r="C1171" s="2" t="s">
        <v>716</v>
      </c>
      <c r="D1171" s="2">
        <v>94025</v>
      </c>
      <c r="E1171" s="8">
        <v>8.5</v>
      </c>
      <c r="F1171" s="3">
        <v>42552</v>
      </c>
      <c r="G1171" s="2">
        <f>1</f>
        <v>1</v>
      </c>
      <c r="H1171" s="26">
        <f>IF(SUMPRODUCT(($A$2:$A1171=A1171)*($B$2:$B1171=B1171))&gt;1,0,1)</f>
        <v>1</v>
      </c>
      <c r="I1171" s="2">
        <f>COUNTIFS(customer_data[[#All],[customer_name]],customer_data[[#This Row],[customer_name]],customer_data[[#All],[city]],customer_data[[#This Row],[city]])</f>
        <v>1</v>
      </c>
    </row>
    <row r="1172" spans="1:9" x14ac:dyDescent="0.25">
      <c r="A1172" s="2" t="s">
        <v>440</v>
      </c>
      <c r="B1172" s="2" t="s">
        <v>441</v>
      </c>
      <c r="C1172" s="2" t="s">
        <v>716</v>
      </c>
      <c r="D1172" s="2">
        <v>94025</v>
      </c>
      <c r="E1172" s="8">
        <v>8.5</v>
      </c>
      <c r="F1172" s="3">
        <v>42522</v>
      </c>
      <c r="G1172" s="2">
        <f>1</f>
        <v>1</v>
      </c>
      <c r="H1172" s="26">
        <f>IF(SUMPRODUCT(($A$2:$A1172=A1172)*($B$2:$B1172=B1172))&gt;1,0,1)</f>
        <v>1</v>
      </c>
      <c r="I1172" s="2">
        <f>COUNTIFS(customer_data[[#All],[customer_name]],customer_data[[#This Row],[customer_name]],customer_data[[#All],[city]],customer_data[[#This Row],[city]])</f>
        <v>2</v>
      </c>
    </row>
    <row r="1173" spans="1:9" x14ac:dyDescent="0.25">
      <c r="A1173" s="2" t="s">
        <v>440</v>
      </c>
      <c r="B1173" s="2" t="s">
        <v>441</v>
      </c>
      <c r="C1173" s="2" t="s">
        <v>716</v>
      </c>
      <c r="D1173" s="2">
        <v>94025</v>
      </c>
      <c r="E1173" s="8">
        <v>8.5</v>
      </c>
      <c r="F1173" s="3">
        <v>42552</v>
      </c>
      <c r="G1173" s="2">
        <f>1</f>
        <v>1</v>
      </c>
      <c r="H1173" s="26">
        <f>IF(SUMPRODUCT(($A$2:$A1173=A1173)*($B$2:$B1173=B1173))&gt;1,0,1)</f>
        <v>0</v>
      </c>
      <c r="I1173" s="2">
        <f>COUNTIFS(customer_data[[#All],[customer_name]],customer_data[[#This Row],[customer_name]],customer_data[[#All],[city]],customer_data[[#This Row],[city]])</f>
        <v>2</v>
      </c>
    </row>
    <row r="1174" spans="1:9" x14ac:dyDescent="0.25">
      <c r="A1174" s="2" t="s">
        <v>170</v>
      </c>
      <c r="B1174" s="2" t="s">
        <v>171</v>
      </c>
      <c r="C1174" s="2" t="s">
        <v>716</v>
      </c>
      <c r="D1174" s="2">
        <v>94025</v>
      </c>
      <c r="E1174" s="8">
        <v>33.93</v>
      </c>
      <c r="F1174" s="3">
        <v>42491</v>
      </c>
      <c r="G1174" s="2">
        <f>1</f>
        <v>1</v>
      </c>
      <c r="H1174" s="26">
        <f>IF(SUMPRODUCT(($A$2:$A1174=A1174)*($B$2:$B1174=B1174))&gt;1,0,1)</f>
        <v>1</v>
      </c>
      <c r="I1174" s="2">
        <f>COUNTIFS(customer_data[[#All],[customer_name]],customer_data[[#This Row],[customer_name]],customer_data[[#All],[city]],customer_data[[#This Row],[city]])</f>
        <v>3</v>
      </c>
    </row>
    <row r="1175" spans="1:9" x14ac:dyDescent="0.25">
      <c r="A1175" s="2" t="s">
        <v>170</v>
      </c>
      <c r="B1175" s="2" t="s">
        <v>171</v>
      </c>
      <c r="C1175" s="2" t="s">
        <v>716</v>
      </c>
      <c r="D1175" s="2">
        <v>94025</v>
      </c>
      <c r="E1175" s="8">
        <v>33.93</v>
      </c>
      <c r="F1175" s="3">
        <v>42522</v>
      </c>
      <c r="G1175" s="2">
        <f>1</f>
        <v>1</v>
      </c>
      <c r="H1175" s="26">
        <f>IF(SUMPRODUCT(($A$2:$A1175=A1175)*($B$2:$B1175=B1175))&gt;1,0,1)</f>
        <v>0</v>
      </c>
      <c r="I1175" s="2">
        <f>COUNTIFS(customer_data[[#All],[customer_name]],customer_data[[#This Row],[customer_name]],customer_data[[#All],[city]],customer_data[[#This Row],[city]])</f>
        <v>3</v>
      </c>
    </row>
    <row r="1176" spans="1:9" x14ac:dyDescent="0.25">
      <c r="A1176" s="2" t="s">
        <v>170</v>
      </c>
      <c r="B1176" s="2" t="s">
        <v>171</v>
      </c>
      <c r="C1176" s="2" t="s">
        <v>716</v>
      </c>
      <c r="D1176" s="2">
        <v>94025</v>
      </c>
      <c r="E1176" s="8">
        <v>33.93</v>
      </c>
      <c r="F1176" s="3">
        <v>42552</v>
      </c>
      <c r="G1176" s="2">
        <f>1</f>
        <v>1</v>
      </c>
      <c r="H1176" s="26">
        <f>IF(SUMPRODUCT(($A$2:$A1176=A1176)*($B$2:$B1176=B1176))&gt;1,0,1)</f>
        <v>0</v>
      </c>
      <c r="I1176" s="2">
        <f>COUNTIFS(customer_data[[#All],[customer_name]],customer_data[[#This Row],[customer_name]],customer_data[[#All],[city]],customer_data[[#This Row],[city]])</f>
        <v>3</v>
      </c>
    </row>
    <row r="1177" spans="1:9" x14ac:dyDescent="0.25">
      <c r="A1177" s="2" t="s">
        <v>358</v>
      </c>
      <c r="B1177" s="2" t="s">
        <v>359</v>
      </c>
      <c r="C1177" s="2" t="s">
        <v>716</v>
      </c>
      <c r="D1177" s="2">
        <v>94025</v>
      </c>
      <c r="E1177" s="8">
        <v>42.48</v>
      </c>
      <c r="F1177" s="3">
        <v>42552</v>
      </c>
      <c r="G1177" s="2">
        <f>1</f>
        <v>1</v>
      </c>
      <c r="H1177" s="26">
        <f>IF(SUMPRODUCT(($A$2:$A1177=A1177)*($B$2:$B1177=B1177))&gt;1,0,1)</f>
        <v>1</v>
      </c>
      <c r="I1177" s="2">
        <f>COUNTIFS(customer_data[[#All],[customer_name]],customer_data[[#This Row],[customer_name]],customer_data[[#All],[city]],customer_data[[#This Row],[city]])</f>
        <v>1</v>
      </c>
    </row>
    <row r="1178" spans="1:9" x14ac:dyDescent="0.25">
      <c r="A1178" s="2" t="s">
        <v>208</v>
      </c>
      <c r="B1178" s="2" t="s">
        <v>209</v>
      </c>
      <c r="C1178" s="2" t="s">
        <v>716</v>
      </c>
      <c r="D1178" s="2">
        <v>94025</v>
      </c>
      <c r="E1178" s="8">
        <v>33.979999999999997</v>
      </c>
      <c r="F1178" s="3">
        <v>42552</v>
      </c>
      <c r="G1178" s="2">
        <f>1</f>
        <v>1</v>
      </c>
      <c r="H1178" s="26">
        <f>IF(SUMPRODUCT(($A$2:$A1178=A1178)*($B$2:$B1178=B1178))&gt;1,0,1)</f>
        <v>1</v>
      </c>
      <c r="I1178" s="2">
        <f>COUNTIFS(customer_data[[#All],[customer_name]],customer_data[[#This Row],[customer_name]],customer_data[[#All],[city]],customer_data[[#This Row],[city]])</f>
        <v>1</v>
      </c>
    </row>
    <row r="1179" spans="1:9" x14ac:dyDescent="0.25">
      <c r="A1179" s="2" t="s">
        <v>280</v>
      </c>
      <c r="B1179" s="2" t="s">
        <v>281</v>
      </c>
      <c r="C1179" s="2" t="s">
        <v>716</v>
      </c>
      <c r="D1179" s="2">
        <v>94025</v>
      </c>
      <c r="E1179" s="8">
        <v>38.61</v>
      </c>
      <c r="F1179" s="3">
        <v>42522</v>
      </c>
      <c r="G1179" s="2">
        <f>1</f>
        <v>1</v>
      </c>
      <c r="H1179" s="26">
        <f>IF(SUMPRODUCT(($A$2:$A1179=A1179)*($B$2:$B1179=B1179))&gt;1,0,1)</f>
        <v>1</v>
      </c>
      <c r="I1179" s="2">
        <f>COUNTIFS(customer_data[[#All],[customer_name]],customer_data[[#This Row],[customer_name]],customer_data[[#All],[city]],customer_data[[#This Row],[city]])</f>
        <v>2</v>
      </c>
    </row>
    <row r="1180" spans="1:9" x14ac:dyDescent="0.25">
      <c r="A1180" s="2" t="s">
        <v>280</v>
      </c>
      <c r="B1180" s="2" t="s">
        <v>281</v>
      </c>
      <c r="C1180" s="2" t="s">
        <v>716</v>
      </c>
      <c r="D1180" s="2">
        <v>94025</v>
      </c>
      <c r="E1180" s="8">
        <v>38.61</v>
      </c>
      <c r="F1180" s="3">
        <v>42552</v>
      </c>
      <c r="G1180" s="2">
        <f>1</f>
        <v>1</v>
      </c>
      <c r="H1180" s="26">
        <f>IF(SUMPRODUCT(($A$2:$A1180=A1180)*($B$2:$B1180=B1180))&gt;1,0,1)</f>
        <v>0</v>
      </c>
      <c r="I1180" s="2">
        <f>COUNTIFS(customer_data[[#All],[customer_name]],customer_data[[#This Row],[customer_name]],customer_data[[#All],[city]],customer_data[[#This Row],[city]])</f>
        <v>2</v>
      </c>
    </row>
    <row r="1181" spans="1:9" x14ac:dyDescent="0.25">
      <c r="A1181" s="2" t="s">
        <v>670</v>
      </c>
      <c r="B1181" s="2" t="s">
        <v>671</v>
      </c>
      <c r="C1181" s="2" t="s">
        <v>716</v>
      </c>
      <c r="D1181" s="2">
        <v>94025</v>
      </c>
      <c r="E1181" s="8">
        <v>118.92</v>
      </c>
      <c r="F1181" s="3">
        <v>42552</v>
      </c>
      <c r="G1181" s="2">
        <f>1</f>
        <v>1</v>
      </c>
      <c r="H1181" s="26">
        <f>IF(SUMPRODUCT(($A$2:$A1181=A1181)*($B$2:$B1181=B1181))&gt;1,0,1)</f>
        <v>1</v>
      </c>
      <c r="I1181" s="2">
        <f>COUNTIFS(customer_data[[#All],[customer_name]],customer_data[[#This Row],[customer_name]],customer_data[[#All],[city]],customer_data[[#This Row],[city]])</f>
        <v>1</v>
      </c>
    </row>
    <row r="1182" spans="1:9" x14ac:dyDescent="0.25">
      <c r="A1182" s="2" t="s">
        <v>64</v>
      </c>
      <c r="B1182" s="2" t="s">
        <v>65</v>
      </c>
      <c r="C1182" s="2" t="s">
        <v>716</v>
      </c>
      <c r="D1182" s="2">
        <v>94025</v>
      </c>
      <c r="E1182" s="8">
        <v>33.979999999999997</v>
      </c>
      <c r="F1182" s="3">
        <v>42461</v>
      </c>
      <c r="G1182" s="2">
        <f>1</f>
        <v>1</v>
      </c>
      <c r="H1182" s="26">
        <f>IF(SUMPRODUCT(($A$2:$A1182=A1182)*($B$2:$B1182=B1182))&gt;1,0,1)</f>
        <v>1</v>
      </c>
      <c r="I1182" s="2">
        <f>COUNTIFS(customer_data[[#All],[customer_name]],customer_data[[#This Row],[customer_name]],customer_data[[#All],[city]],customer_data[[#This Row],[city]])</f>
        <v>4</v>
      </c>
    </row>
    <row r="1183" spans="1:9" x14ac:dyDescent="0.25">
      <c r="A1183" s="2" t="s">
        <v>64</v>
      </c>
      <c r="B1183" s="2" t="s">
        <v>65</v>
      </c>
      <c r="C1183" s="2" t="s">
        <v>716</v>
      </c>
      <c r="D1183" s="2">
        <v>94025</v>
      </c>
      <c r="E1183" s="8">
        <v>33.979999999999997</v>
      </c>
      <c r="F1183" s="3">
        <v>42491</v>
      </c>
      <c r="G1183" s="2">
        <f>1</f>
        <v>1</v>
      </c>
      <c r="H1183" s="26">
        <f>IF(SUMPRODUCT(($A$2:$A1183=A1183)*($B$2:$B1183=B1183))&gt;1,0,1)</f>
        <v>0</v>
      </c>
      <c r="I1183" s="2">
        <f>COUNTIFS(customer_data[[#All],[customer_name]],customer_data[[#This Row],[customer_name]],customer_data[[#All],[city]],customer_data[[#This Row],[city]])</f>
        <v>4</v>
      </c>
    </row>
    <row r="1184" spans="1:9" x14ac:dyDescent="0.25">
      <c r="A1184" s="2" t="s">
        <v>64</v>
      </c>
      <c r="B1184" s="2" t="s">
        <v>65</v>
      </c>
      <c r="C1184" s="2" t="s">
        <v>716</v>
      </c>
      <c r="D1184" s="2">
        <v>94025</v>
      </c>
      <c r="E1184" s="8">
        <v>33.979999999999997</v>
      </c>
      <c r="F1184" s="3">
        <v>42522</v>
      </c>
      <c r="G1184" s="2">
        <f>1</f>
        <v>1</v>
      </c>
      <c r="H1184" s="26">
        <f>IF(SUMPRODUCT(($A$2:$A1184=A1184)*($B$2:$B1184=B1184))&gt;1,0,1)</f>
        <v>0</v>
      </c>
      <c r="I1184" s="2">
        <f>COUNTIFS(customer_data[[#All],[customer_name]],customer_data[[#This Row],[customer_name]],customer_data[[#All],[city]],customer_data[[#This Row],[city]])</f>
        <v>4</v>
      </c>
    </row>
    <row r="1185" spans="1:9" x14ac:dyDescent="0.25">
      <c r="A1185" s="2" t="s">
        <v>64</v>
      </c>
      <c r="B1185" s="2" t="s">
        <v>65</v>
      </c>
      <c r="C1185" s="2" t="s">
        <v>716</v>
      </c>
      <c r="D1185" s="2">
        <v>94025</v>
      </c>
      <c r="E1185" s="8">
        <v>33.979999999999997</v>
      </c>
      <c r="F1185" s="3">
        <v>42552</v>
      </c>
      <c r="G1185" s="2">
        <f>1</f>
        <v>1</v>
      </c>
      <c r="H1185" s="26">
        <f>IF(SUMPRODUCT(($A$2:$A1185=A1185)*($B$2:$B1185=B1185))&gt;1,0,1)</f>
        <v>0</v>
      </c>
      <c r="I1185" s="2">
        <f>COUNTIFS(customer_data[[#All],[customer_name]],customer_data[[#This Row],[customer_name]],customer_data[[#All],[city]],customer_data[[#This Row],[city]])</f>
        <v>4</v>
      </c>
    </row>
    <row r="1186" spans="1:9" x14ac:dyDescent="0.25">
      <c r="A1186" s="2" t="s">
        <v>570</v>
      </c>
      <c r="B1186" s="2" t="s">
        <v>571</v>
      </c>
      <c r="C1186" s="2" t="s">
        <v>716</v>
      </c>
      <c r="D1186" s="2">
        <v>94025</v>
      </c>
      <c r="E1186" s="8">
        <v>59.47</v>
      </c>
      <c r="F1186" s="3">
        <v>42522</v>
      </c>
      <c r="G1186" s="2">
        <f>1</f>
        <v>1</v>
      </c>
      <c r="H1186" s="26">
        <f>IF(SUMPRODUCT(($A$2:$A1186=A1186)*($B$2:$B1186=B1186))&gt;1,0,1)</f>
        <v>1</v>
      </c>
      <c r="I1186" s="2">
        <f>COUNTIFS(customer_data[[#All],[customer_name]],customer_data[[#This Row],[customer_name]],customer_data[[#All],[city]],customer_data[[#This Row],[city]])</f>
        <v>2</v>
      </c>
    </row>
    <row r="1187" spans="1:9" x14ac:dyDescent="0.25">
      <c r="A1187" s="2" t="s">
        <v>570</v>
      </c>
      <c r="B1187" s="2" t="s">
        <v>571</v>
      </c>
      <c r="C1187" s="2" t="s">
        <v>716</v>
      </c>
      <c r="D1187" s="2">
        <v>94025</v>
      </c>
      <c r="E1187" s="8">
        <v>59.47</v>
      </c>
      <c r="F1187" s="3">
        <v>42552</v>
      </c>
      <c r="G1187" s="2">
        <f>1</f>
        <v>1</v>
      </c>
      <c r="H1187" s="26">
        <f>IF(SUMPRODUCT(($A$2:$A1187=A1187)*($B$2:$B1187=B1187))&gt;1,0,1)</f>
        <v>0</v>
      </c>
      <c r="I1187" s="2">
        <f>COUNTIFS(customer_data[[#All],[customer_name]],customer_data[[#This Row],[customer_name]],customer_data[[#All],[city]],customer_data[[#This Row],[city]])</f>
        <v>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8"/>
  <sheetViews>
    <sheetView workbookViewId="0">
      <selection activeCell="A6" sqref="A6"/>
    </sheetView>
  </sheetViews>
  <sheetFormatPr defaultRowHeight="11.5" x14ac:dyDescent="0.25"/>
  <cols>
    <col min="1" max="1" width="15.75" style="2" bestFit="1" customWidth="1"/>
    <col min="2" max="2" width="7.5" style="2" bestFit="1" customWidth="1"/>
    <col min="3" max="3" width="12" style="2" bestFit="1" customWidth="1"/>
    <col min="4" max="4" width="11.25" style="2" bestFit="1" customWidth="1"/>
    <col min="5" max="5" width="13.33203125" style="8" bestFit="1" customWidth="1"/>
    <col min="6" max="6" width="7.08203125" style="2" bestFit="1" customWidth="1"/>
    <col min="7" max="7" width="15.08203125" style="2" bestFit="1" customWidth="1"/>
    <col min="8" max="8" width="20.9140625" style="2" bestFit="1" customWidth="1"/>
    <col min="9" max="9" width="16.08203125" style="2" bestFit="1" customWidth="1"/>
    <col min="10" max="16384" width="8.6640625" style="2"/>
  </cols>
  <sheetData>
    <row r="1" spans="1:9" x14ac:dyDescent="0.25">
      <c r="A1" s="2" t="s">
        <v>722</v>
      </c>
      <c r="B1" s="2" t="s">
        <v>758</v>
      </c>
      <c r="C1" s="2" t="s">
        <v>755</v>
      </c>
      <c r="D1" s="2" t="s">
        <v>756</v>
      </c>
      <c r="E1" s="8" t="s">
        <v>757</v>
      </c>
      <c r="F1" s="2" t="s">
        <v>754</v>
      </c>
      <c r="G1" s="2" t="s">
        <v>796</v>
      </c>
      <c r="H1" s="2" t="s">
        <v>797</v>
      </c>
      <c r="I1" s="2" t="s">
        <v>798</v>
      </c>
    </row>
    <row r="2" spans="1:9" x14ac:dyDescent="0.25">
      <c r="A2" s="2" t="s">
        <v>723</v>
      </c>
      <c r="B2" s="3">
        <v>42370</v>
      </c>
      <c r="C2" s="2">
        <f>employee_data[[#This Row],[weekly_hrs]]*4</f>
        <v>21.528000000000002</v>
      </c>
      <c r="D2" s="2">
        <v>5.3820000000000006</v>
      </c>
      <c r="E2" s="8">
        <f>employee_data[[#This Row],[monthly_hrs]]*25</f>
        <v>538.20000000000005</v>
      </c>
      <c r="F2" s="2" t="s">
        <v>761</v>
      </c>
      <c r="G2" s="2">
        <f>VLOOKUP(employee_data[[#This Row],[team]],Sheet1!$D$1:$E$6,2,FALSE)</f>
        <v>5</v>
      </c>
      <c r="H2" s="2">
        <f>COUNTIFS(employee_data[[#All],[team]],employee_data[[#This Row],[team]],employee_data[[#All],[month]],employee_data[[#This Row],[month]])</f>
        <v>3</v>
      </c>
      <c r="I2" s="2">
        <f>employee_data[[#This Row],[actual_headcount/month]]-employee_data[[#This Row],[team_headcount]]</f>
        <v>-2</v>
      </c>
    </row>
    <row r="3" spans="1:9" x14ac:dyDescent="0.25">
      <c r="A3" s="2" t="s">
        <v>739</v>
      </c>
      <c r="B3" s="3">
        <v>42370</v>
      </c>
      <c r="C3" s="2">
        <f>employee_data[[#This Row],[weekly_hrs]]*4</f>
        <v>32.004000000000005</v>
      </c>
      <c r="D3" s="2">
        <v>8.0010000000000012</v>
      </c>
      <c r="E3" s="8">
        <f>employee_data[[#This Row],[monthly_hrs]]*25</f>
        <v>800.10000000000014</v>
      </c>
      <c r="F3" s="2" t="s">
        <v>762</v>
      </c>
      <c r="G3" s="2">
        <f>VLOOKUP(employee_data[[#This Row],[team]],Sheet1!$D$1:$E$6,2,FALSE)</f>
        <v>5</v>
      </c>
      <c r="H3" s="2">
        <f>COUNTIFS(employee_data[[#All],[team]],employee_data[[#This Row],[team]],employee_data[[#All],[month]],employee_data[[#This Row],[month]])</f>
        <v>3</v>
      </c>
      <c r="I3" s="2">
        <f>employee_data[[#This Row],[actual_headcount/month]]-employee_data[[#This Row],[team_headcount]]</f>
        <v>-2</v>
      </c>
    </row>
    <row r="4" spans="1:9" x14ac:dyDescent="0.25">
      <c r="A4" s="2" t="s">
        <v>743</v>
      </c>
      <c r="B4" s="3">
        <v>42370</v>
      </c>
      <c r="C4" s="2">
        <f>employee_data[[#This Row],[weekly_hrs]]*4</f>
        <v>35.262</v>
      </c>
      <c r="D4" s="2">
        <v>8.8155000000000001</v>
      </c>
      <c r="E4" s="8">
        <f>employee_data[[#This Row],[monthly_hrs]]*25</f>
        <v>881.55</v>
      </c>
      <c r="F4" s="2" t="s">
        <v>763</v>
      </c>
      <c r="G4" s="2">
        <f>VLOOKUP(employee_data[[#This Row],[team]],Sheet1!$D$1:$E$6,2,FALSE)</f>
        <v>5</v>
      </c>
      <c r="H4" s="2">
        <f>COUNTIFS(employee_data[[#All],[team]],employee_data[[#This Row],[team]],employee_data[[#All],[month]],employee_data[[#This Row],[month]])</f>
        <v>3</v>
      </c>
      <c r="I4" s="2">
        <f>employee_data[[#This Row],[actual_headcount/month]]-employee_data[[#This Row],[team_headcount]]</f>
        <v>-2</v>
      </c>
    </row>
    <row r="5" spans="1:9" x14ac:dyDescent="0.25">
      <c r="A5" s="2" t="s">
        <v>747</v>
      </c>
      <c r="B5" s="3">
        <v>42370</v>
      </c>
      <c r="C5" s="2">
        <f>employee_data[[#This Row],[weekly_hrs]]*4</f>
        <v>18.144000000000002</v>
      </c>
      <c r="D5" s="2">
        <v>4.5360000000000005</v>
      </c>
      <c r="E5" s="8">
        <f>employee_data[[#This Row],[monthly_hrs]]*25</f>
        <v>453.6</v>
      </c>
      <c r="F5" s="2" t="s">
        <v>764</v>
      </c>
      <c r="G5" s="2">
        <f>VLOOKUP(employee_data[[#This Row],[team]],Sheet1!$D$1:$E$6,2,FALSE)</f>
        <v>4</v>
      </c>
      <c r="H5" s="2">
        <f>COUNTIFS(employee_data[[#All],[team]],employee_data[[#This Row],[team]],employee_data[[#All],[month]],employee_data[[#This Row],[month]])</f>
        <v>2</v>
      </c>
      <c r="I5" s="2">
        <f>employee_data[[#This Row],[actual_headcount/month]]-employee_data[[#This Row],[team_headcount]]</f>
        <v>-2</v>
      </c>
    </row>
    <row r="6" spans="1:9" x14ac:dyDescent="0.25">
      <c r="A6" s="2" t="s">
        <v>751</v>
      </c>
      <c r="B6" s="3">
        <v>42370</v>
      </c>
      <c r="C6" s="2">
        <f>employee_data[[#This Row],[weekly_hrs]]*4</f>
        <v>35.082000000000001</v>
      </c>
      <c r="D6" s="2">
        <v>8.7705000000000002</v>
      </c>
      <c r="E6" s="8">
        <f>employee_data[[#This Row],[monthly_hrs]]*25</f>
        <v>877.05000000000007</v>
      </c>
      <c r="F6" s="2" t="s">
        <v>761</v>
      </c>
      <c r="G6" s="2">
        <f>VLOOKUP(employee_data[[#This Row],[team]],Sheet1!$D$1:$E$6,2,FALSE)</f>
        <v>5</v>
      </c>
      <c r="H6" s="2">
        <f>COUNTIFS(employee_data[[#All],[team]],employee_data[[#This Row],[team]],employee_data[[#All],[month]],employee_data[[#This Row],[month]])</f>
        <v>3</v>
      </c>
      <c r="I6" s="2">
        <f>employee_data[[#This Row],[actual_headcount/month]]-employee_data[[#This Row],[team_headcount]]</f>
        <v>-2</v>
      </c>
    </row>
    <row r="7" spans="1:9" x14ac:dyDescent="0.25">
      <c r="A7" s="2" t="s">
        <v>736</v>
      </c>
      <c r="B7" s="3">
        <v>42370</v>
      </c>
      <c r="C7" s="2">
        <f>employee_data[[#This Row],[weekly_hrs]]*4</f>
        <v>34.847999999999999</v>
      </c>
      <c r="D7" s="2">
        <v>8.7119999999999997</v>
      </c>
      <c r="E7" s="8">
        <f>employee_data[[#This Row],[monthly_hrs]]*25</f>
        <v>871.19999999999993</v>
      </c>
      <c r="F7" s="2" t="s">
        <v>762</v>
      </c>
      <c r="G7" s="2">
        <f>VLOOKUP(employee_data[[#This Row],[team]],Sheet1!$D$1:$E$6,2,FALSE)</f>
        <v>5</v>
      </c>
      <c r="H7" s="2">
        <f>COUNTIFS(employee_data[[#All],[team]],employee_data[[#This Row],[team]],employee_data[[#All],[month]],employee_data[[#This Row],[month]])</f>
        <v>3</v>
      </c>
      <c r="I7" s="2">
        <f>employee_data[[#This Row],[actual_headcount/month]]-employee_data[[#This Row],[team_headcount]]</f>
        <v>-2</v>
      </c>
    </row>
    <row r="8" spans="1:9" x14ac:dyDescent="0.25">
      <c r="A8" s="2" t="s">
        <v>740</v>
      </c>
      <c r="B8" s="3">
        <v>42370</v>
      </c>
      <c r="C8" s="2">
        <f>employee_data[[#This Row],[weekly_hrs]]*4</f>
        <v>35.369999999999997</v>
      </c>
      <c r="D8" s="2">
        <v>8.8424999999999994</v>
      </c>
      <c r="E8" s="8">
        <f>employee_data[[#This Row],[monthly_hrs]]*25</f>
        <v>884.24999999999989</v>
      </c>
      <c r="F8" s="2" t="s">
        <v>763</v>
      </c>
      <c r="G8" s="2">
        <f>VLOOKUP(employee_data[[#This Row],[team]],Sheet1!$D$1:$E$6,2,FALSE)</f>
        <v>5</v>
      </c>
      <c r="H8" s="2">
        <f>COUNTIFS(employee_data[[#All],[team]],employee_data[[#This Row],[team]],employee_data[[#All],[month]],employee_data[[#This Row],[month]])</f>
        <v>3</v>
      </c>
      <c r="I8" s="2">
        <f>employee_data[[#This Row],[actual_headcount/month]]-employee_data[[#This Row],[team_headcount]]</f>
        <v>-2</v>
      </c>
    </row>
    <row r="9" spans="1:9" x14ac:dyDescent="0.25">
      <c r="A9" s="2" t="s">
        <v>744</v>
      </c>
      <c r="B9" s="3">
        <v>42370</v>
      </c>
      <c r="C9" s="2">
        <f>employee_data[[#This Row],[weekly_hrs]]*4</f>
        <v>26.676000000000002</v>
      </c>
      <c r="D9" s="2">
        <v>6.6690000000000005</v>
      </c>
      <c r="E9" s="8">
        <f>employee_data[[#This Row],[monthly_hrs]]*25</f>
        <v>666.90000000000009</v>
      </c>
      <c r="F9" s="2" t="s">
        <v>764</v>
      </c>
      <c r="G9" s="2">
        <f>VLOOKUP(employee_data[[#This Row],[team]],Sheet1!$D$1:$E$6,2,FALSE)</f>
        <v>4</v>
      </c>
      <c r="H9" s="2">
        <f>COUNTIFS(employee_data[[#All],[team]],employee_data[[#This Row],[team]],employee_data[[#All],[month]],employee_data[[#This Row],[month]])</f>
        <v>2</v>
      </c>
      <c r="I9" s="2">
        <f>employee_data[[#This Row],[actual_headcount/month]]-employee_data[[#This Row],[team_headcount]]</f>
        <v>-2</v>
      </c>
    </row>
    <row r="10" spans="1:9" x14ac:dyDescent="0.25">
      <c r="A10" s="2" t="s">
        <v>748</v>
      </c>
      <c r="B10" s="3">
        <v>42370</v>
      </c>
      <c r="C10" s="2">
        <f>employee_data[[#This Row],[weekly_hrs]]*4</f>
        <v>36.612000000000002</v>
      </c>
      <c r="D10" s="2">
        <v>9.1530000000000005</v>
      </c>
      <c r="E10" s="8">
        <f>employee_data[[#This Row],[monthly_hrs]]*25</f>
        <v>915.30000000000007</v>
      </c>
      <c r="F10" s="2" t="s">
        <v>761</v>
      </c>
      <c r="G10" s="2">
        <f>VLOOKUP(employee_data[[#This Row],[team]],Sheet1!$D$1:$E$6,2,FALSE)</f>
        <v>5</v>
      </c>
      <c r="H10" s="2">
        <f>COUNTIFS(employee_data[[#All],[team]],employee_data[[#This Row],[team]],employee_data[[#All],[month]],employee_data[[#This Row],[month]])</f>
        <v>3</v>
      </c>
      <c r="I10" s="2">
        <f>employee_data[[#This Row],[actual_headcount/month]]-employee_data[[#This Row],[team_headcount]]</f>
        <v>-2</v>
      </c>
    </row>
    <row r="11" spans="1:9" x14ac:dyDescent="0.25">
      <c r="A11" s="2" t="s">
        <v>752</v>
      </c>
      <c r="B11" s="3">
        <v>42370</v>
      </c>
      <c r="C11" s="2">
        <f>employee_data[[#This Row],[weekly_hrs]]*4</f>
        <v>39.347999999999999</v>
      </c>
      <c r="D11" s="2">
        <v>9.8369999999999997</v>
      </c>
      <c r="E11" s="8">
        <f>employee_data[[#This Row],[monthly_hrs]]*25</f>
        <v>983.69999999999993</v>
      </c>
      <c r="F11" s="2" t="s">
        <v>762</v>
      </c>
      <c r="G11" s="2">
        <f>VLOOKUP(employee_data[[#This Row],[team]],Sheet1!$D$1:$E$6,2,FALSE)</f>
        <v>5</v>
      </c>
      <c r="H11" s="2">
        <f>COUNTIFS(employee_data[[#All],[team]],employee_data[[#This Row],[team]],employee_data[[#All],[month]],employee_data[[#This Row],[month]])</f>
        <v>3</v>
      </c>
      <c r="I11" s="2">
        <f>employee_data[[#This Row],[actual_headcount/month]]-employee_data[[#This Row],[team_headcount]]</f>
        <v>-2</v>
      </c>
    </row>
    <row r="12" spans="1:9" x14ac:dyDescent="0.25">
      <c r="A12" s="2" t="s">
        <v>753</v>
      </c>
      <c r="B12" s="3">
        <v>42370</v>
      </c>
      <c r="C12" s="2">
        <f>employee_data[[#This Row],[weekly_hrs]]*4</f>
        <v>40.878</v>
      </c>
      <c r="D12" s="2">
        <v>10.2195</v>
      </c>
      <c r="E12" s="8">
        <f>employee_data[[#This Row],[monthly_hrs]]*25</f>
        <v>1021.95</v>
      </c>
      <c r="F12" s="2" t="s">
        <v>763</v>
      </c>
      <c r="G12" s="2">
        <f>VLOOKUP(employee_data[[#This Row],[team]],Sheet1!$D$1:$E$6,2,FALSE)</f>
        <v>5</v>
      </c>
      <c r="H12" s="2">
        <f>COUNTIFS(employee_data[[#All],[team]],employee_data[[#This Row],[team]],employee_data[[#All],[month]],employee_data[[#This Row],[month]])</f>
        <v>3</v>
      </c>
      <c r="I12" s="2">
        <f>employee_data[[#This Row],[actual_headcount/month]]-employee_data[[#This Row],[team_headcount]]</f>
        <v>-2</v>
      </c>
    </row>
    <row r="13" spans="1:9" x14ac:dyDescent="0.25">
      <c r="A13" s="2" t="s">
        <v>723</v>
      </c>
      <c r="B13" s="3">
        <v>42401</v>
      </c>
      <c r="C13" s="2">
        <f>employee_data[[#This Row],[weekly_hrs]]*4</f>
        <v>21.366</v>
      </c>
      <c r="D13" s="2">
        <v>5.3414999999999999</v>
      </c>
      <c r="E13" s="8">
        <f>employee_data[[#This Row],[monthly_hrs]]*25</f>
        <v>534.15</v>
      </c>
      <c r="F13" s="2" t="s">
        <v>761</v>
      </c>
      <c r="G13" s="2">
        <f>VLOOKUP(employee_data[[#This Row],[team]],Sheet1!$D$1:$E$6,2,FALSE)</f>
        <v>5</v>
      </c>
      <c r="H13" s="2">
        <f>COUNTIFS(employee_data[[#All],[team]],employee_data[[#This Row],[team]],employee_data[[#All],[month]],employee_data[[#This Row],[month]])</f>
        <v>3</v>
      </c>
      <c r="I13" s="2">
        <f>employee_data[[#This Row],[actual_headcount/month]]-employee_data[[#This Row],[team_headcount]]</f>
        <v>-2</v>
      </c>
    </row>
    <row r="14" spans="1:9" x14ac:dyDescent="0.25">
      <c r="A14" s="2" t="s">
        <v>739</v>
      </c>
      <c r="B14" s="3">
        <v>42401</v>
      </c>
      <c r="C14" s="2">
        <f>employee_data[[#This Row],[weekly_hrs]]*4</f>
        <v>41.921999999999997</v>
      </c>
      <c r="D14" s="2">
        <v>10.480499999999999</v>
      </c>
      <c r="E14" s="8">
        <f>employee_data[[#This Row],[monthly_hrs]]*25</f>
        <v>1048.05</v>
      </c>
      <c r="F14" s="2" t="s">
        <v>762</v>
      </c>
      <c r="G14" s="2">
        <f>VLOOKUP(employee_data[[#This Row],[team]],Sheet1!$D$1:$E$6,2,FALSE)</f>
        <v>5</v>
      </c>
      <c r="H14" s="2">
        <f>COUNTIFS(employee_data[[#All],[team]],employee_data[[#This Row],[team]],employee_data[[#All],[month]],employee_data[[#This Row],[month]])</f>
        <v>3</v>
      </c>
      <c r="I14" s="2">
        <f>employee_data[[#This Row],[actual_headcount/month]]-employee_data[[#This Row],[team_headcount]]</f>
        <v>-2</v>
      </c>
    </row>
    <row r="15" spans="1:9" x14ac:dyDescent="0.25">
      <c r="A15" s="2" t="s">
        <v>743</v>
      </c>
      <c r="B15" s="3">
        <v>42401</v>
      </c>
      <c r="C15" s="2">
        <f>employee_data[[#This Row],[weekly_hrs]]*4</f>
        <v>20.988</v>
      </c>
      <c r="D15" s="2">
        <v>5.2469999999999999</v>
      </c>
      <c r="E15" s="8">
        <f>employee_data[[#This Row],[monthly_hrs]]*25</f>
        <v>524.70000000000005</v>
      </c>
      <c r="F15" s="2" t="s">
        <v>763</v>
      </c>
      <c r="G15" s="2">
        <f>VLOOKUP(employee_data[[#This Row],[team]],Sheet1!$D$1:$E$6,2,FALSE)</f>
        <v>5</v>
      </c>
      <c r="H15" s="2">
        <f>COUNTIFS(employee_data[[#All],[team]],employee_data[[#This Row],[team]],employee_data[[#All],[month]],employee_data[[#This Row],[month]])</f>
        <v>2</v>
      </c>
      <c r="I15" s="2">
        <f>employee_data[[#This Row],[actual_headcount/month]]-employee_data[[#This Row],[team_headcount]]</f>
        <v>-3</v>
      </c>
    </row>
    <row r="16" spans="1:9" x14ac:dyDescent="0.25">
      <c r="A16" s="2" t="s">
        <v>747</v>
      </c>
      <c r="B16" s="3">
        <v>42401</v>
      </c>
      <c r="C16" s="2">
        <f>employee_data[[#This Row],[weekly_hrs]]*4</f>
        <v>33.876000000000005</v>
      </c>
      <c r="D16" s="2">
        <v>8.4690000000000012</v>
      </c>
      <c r="E16" s="8">
        <f>employee_data[[#This Row],[monthly_hrs]]*25</f>
        <v>846.90000000000009</v>
      </c>
      <c r="F16" s="2" t="s">
        <v>764</v>
      </c>
      <c r="G16" s="2">
        <f>VLOOKUP(employee_data[[#This Row],[team]],Sheet1!$D$1:$E$6,2,FALSE)</f>
        <v>4</v>
      </c>
      <c r="H16" s="2">
        <f>COUNTIFS(employee_data[[#All],[team]],employee_data[[#This Row],[team]],employee_data[[#All],[month]],employee_data[[#This Row],[month]])</f>
        <v>2</v>
      </c>
      <c r="I16" s="2">
        <f>employee_data[[#This Row],[actual_headcount/month]]-employee_data[[#This Row],[team_headcount]]</f>
        <v>-2</v>
      </c>
    </row>
    <row r="17" spans="1:9" x14ac:dyDescent="0.25">
      <c r="A17" s="2" t="s">
        <v>751</v>
      </c>
      <c r="B17" s="3">
        <v>42401</v>
      </c>
      <c r="C17" s="2">
        <f>employee_data[[#This Row],[weekly_hrs]]*4</f>
        <v>22.446000000000002</v>
      </c>
      <c r="D17" s="2">
        <v>5.6115000000000004</v>
      </c>
      <c r="E17" s="8">
        <f>employee_data[[#This Row],[monthly_hrs]]*25</f>
        <v>561.15000000000009</v>
      </c>
      <c r="F17" s="2" t="s">
        <v>761</v>
      </c>
      <c r="G17" s="2">
        <f>VLOOKUP(employee_data[[#This Row],[team]],Sheet1!$D$1:$E$6,2,FALSE)</f>
        <v>5</v>
      </c>
      <c r="H17" s="2">
        <f>COUNTIFS(employee_data[[#All],[team]],employee_data[[#This Row],[team]],employee_data[[#All],[month]],employee_data[[#This Row],[month]])</f>
        <v>3</v>
      </c>
      <c r="I17" s="2">
        <f>employee_data[[#This Row],[actual_headcount/month]]-employee_data[[#This Row],[team_headcount]]</f>
        <v>-2</v>
      </c>
    </row>
    <row r="18" spans="1:9" x14ac:dyDescent="0.25">
      <c r="A18" s="2" t="s">
        <v>736</v>
      </c>
      <c r="B18" s="3">
        <v>42401</v>
      </c>
      <c r="C18" s="2">
        <f>employee_data[[#This Row],[weekly_hrs]]*4</f>
        <v>40.968000000000004</v>
      </c>
      <c r="D18" s="2">
        <v>10.242000000000001</v>
      </c>
      <c r="E18" s="8">
        <f>employee_data[[#This Row],[monthly_hrs]]*25</f>
        <v>1024.2</v>
      </c>
      <c r="F18" s="2" t="s">
        <v>762</v>
      </c>
      <c r="G18" s="2">
        <f>VLOOKUP(employee_data[[#This Row],[team]],Sheet1!$D$1:$E$6,2,FALSE)</f>
        <v>5</v>
      </c>
      <c r="H18" s="2">
        <f>COUNTIFS(employee_data[[#All],[team]],employee_data[[#This Row],[team]],employee_data[[#All],[month]],employee_data[[#This Row],[month]])</f>
        <v>3</v>
      </c>
      <c r="I18" s="2">
        <f>employee_data[[#This Row],[actual_headcount/month]]-employee_data[[#This Row],[team_headcount]]</f>
        <v>-2</v>
      </c>
    </row>
    <row r="19" spans="1:9" x14ac:dyDescent="0.25">
      <c r="A19" s="2" t="s">
        <v>740</v>
      </c>
      <c r="B19" s="3">
        <v>42401</v>
      </c>
      <c r="C19" s="2">
        <f>employee_data[[#This Row],[weekly_hrs]]*4</f>
        <v>31.266000000000002</v>
      </c>
      <c r="D19" s="2">
        <v>7.8165000000000004</v>
      </c>
      <c r="E19" s="8">
        <f>employee_data[[#This Row],[monthly_hrs]]*25</f>
        <v>781.65000000000009</v>
      </c>
      <c r="F19" s="2" t="s">
        <v>763</v>
      </c>
      <c r="G19" s="2">
        <f>VLOOKUP(employee_data[[#This Row],[team]],Sheet1!$D$1:$E$6,2,FALSE)</f>
        <v>5</v>
      </c>
      <c r="H19" s="2">
        <f>COUNTIFS(employee_data[[#All],[team]],employee_data[[#This Row],[team]],employee_data[[#All],[month]],employee_data[[#This Row],[month]])</f>
        <v>2</v>
      </c>
      <c r="I19" s="2">
        <f>employee_data[[#This Row],[actual_headcount/month]]-employee_data[[#This Row],[team_headcount]]</f>
        <v>-3</v>
      </c>
    </row>
    <row r="20" spans="1:9" x14ac:dyDescent="0.25">
      <c r="A20" s="2" t="s">
        <v>744</v>
      </c>
      <c r="B20" s="3">
        <v>42401</v>
      </c>
      <c r="C20" s="2">
        <f>employee_data[[#This Row],[weekly_hrs]]*4</f>
        <v>31.733999999999998</v>
      </c>
      <c r="D20" s="2">
        <v>7.9334999999999996</v>
      </c>
      <c r="E20" s="8">
        <f>employee_data[[#This Row],[monthly_hrs]]*25</f>
        <v>793.34999999999991</v>
      </c>
      <c r="F20" s="2" t="s">
        <v>764</v>
      </c>
      <c r="G20" s="2">
        <f>VLOOKUP(employee_data[[#This Row],[team]],Sheet1!$D$1:$E$6,2,FALSE)</f>
        <v>4</v>
      </c>
      <c r="H20" s="2">
        <f>COUNTIFS(employee_data[[#All],[team]],employee_data[[#This Row],[team]],employee_data[[#All],[month]],employee_data[[#This Row],[month]])</f>
        <v>2</v>
      </c>
      <c r="I20" s="2">
        <f>employee_data[[#This Row],[actual_headcount/month]]-employee_data[[#This Row],[team_headcount]]</f>
        <v>-2</v>
      </c>
    </row>
    <row r="21" spans="1:9" x14ac:dyDescent="0.25">
      <c r="A21" s="2" t="s">
        <v>748</v>
      </c>
      <c r="B21" s="3">
        <v>42401</v>
      </c>
      <c r="C21" s="2">
        <f>employee_data[[#This Row],[weekly_hrs]]*4</f>
        <v>31.104000000000003</v>
      </c>
      <c r="D21" s="2">
        <v>7.7760000000000007</v>
      </c>
      <c r="E21" s="8">
        <f>employee_data[[#This Row],[monthly_hrs]]*25</f>
        <v>777.6</v>
      </c>
      <c r="F21" s="2" t="s">
        <v>761</v>
      </c>
      <c r="G21" s="2">
        <f>VLOOKUP(employee_data[[#This Row],[team]],Sheet1!$D$1:$E$6,2,FALSE)</f>
        <v>5</v>
      </c>
      <c r="H21" s="2">
        <f>COUNTIFS(employee_data[[#All],[team]],employee_data[[#This Row],[team]],employee_data[[#All],[month]],employee_data[[#This Row],[month]])</f>
        <v>3</v>
      </c>
      <c r="I21" s="2">
        <f>employee_data[[#This Row],[actual_headcount/month]]-employee_data[[#This Row],[team_headcount]]</f>
        <v>-2</v>
      </c>
    </row>
    <row r="22" spans="1:9" x14ac:dyDescent="0.25">
      <c r="A22" s="2" t="s">
        <v>752</v>
      </c>
      <c r="B22" s="3">
        <v>42401</v>
      </c>
      <c r="C22" s="2">
        <f>employee_data[[#This Row],[weekly_hrs]]*4</f>
        <v>36.054000000000002</v>
      </c>
      <c r="D22" s="2">
        <v>9.0135000000000005</v>
      </c>
      <c r="E22" s="8">
        <f>employee_data[[#This Row],[monthly_hrs]]*25</f>
        <v>901.35</v>
      </c>
      <c r="F22" s="2" t="s">
        <v>762</v>
      </c>
      <c r="G22" s="2">
        <f>VLOOKUP(employee_data[[#This Row],[team]],Sheet1!$D$1:$E$6,2,FALSE)</f>
        <v>5</v>
      </c>
      <c r="H22" s="2">
        <f>COUNTIFS(employee_data[[#All],[team]],employee_data[[#This Row],[team]],employee_data[[#All],[month]],employee_data[[#This Row],[month]])</f>
        <v>3</v>
      </c>
      <c r="I22" s="2">
        <f>employee_data[[#This Row],[actual_headcount/month]]-employee_data[[#This Row],[team_headcount]]</f>
        <v>-2</v>
      </c>
    </row>
    <row r="23" spans="1:9" x14ac:dyDescent="0.25">
      <c r="A23" s="2" t="s">
        <v>723</v>
      </c>
      <c r="B23" s="3">
        <v>42430</v>
      </c>
      <c r="C23" s="2">
        <f>employee_data[[#This Row],[weekly_hrs]]*4</f>
        <v>19.943999999999999</v>
      </c>
      <c r="D23" s="2">
        <v>4.9859999999999998</v>
      </c>
      <c r="E23" s="8">
        <f>employee_data[[#This Row],[monthly_hrs]]*25</f>
        <v>498.59999999999997</v>
      </c>
      <c r="F23" s="2" t="s">
        <v>761</v>
      </c>
      <c r="G23" s="2">
        <f>VLOOKUP(employee_data[[#This Row],[team]],Sheet1!$D$1:$E$6,2,FALSE)</f>
        <v>5</v>
      </c>
      <c r="H23" s="2">
        <f>COUNTIFS(employee_data[[#All],[team]],employee_data[[#This Row],[team]],employee_data[[#All],[month]],employee_data[[#This Row],[month]])</f>
        <v>3</v>
      </c>
      <c r="I23" s="2">
        <f>employee_data[[#This Row],[actual_headcount/month]]-employee_data[[#This Row],[team_headcount]]</f>
        <v>-2</v>
      </c>
    </row>
    <row r="24" spans="1:9" x14ac:dyDescent="0.25">
      <c r="A24" s="2" t="s">
        <v>739</v>
      </c>
      <c r="B24" s="3">
        <v>42430</v>
      </c>
      <c r="C24" s="2">
        <f>employee_data[[#This Row],[weekly_hrs]]*4</f>
        <v>34.056000000000004</v>
      </c>
      <c r="D24" s="2">
        <v>8.5140000000000011</v>
      </c>
      <c r="E24" s="8">
        <f>employee_data[[#This Row],[monthly_hrs]]*25</f>
        <v>851.40000000000009</v>
      </c>
      <c r="F24" s="2" t="s">
        <v>762</v>
      </c>
      <c r="G24" s="2">
        <f>VLOOKUP(employee_data[[#This Row],[team]],Sheet1!$D$1:$E$6,2,FALSE)</f>
        <v>5</v>
      </c>
      <c r="H24" s="2">
        <f>COUNTIFS(employee_data[[#All],[team]],employee_data[[#This Row],[team]],employee_data[[#All],[month]],employee_data[[#This Row],[month]])</f>
        <v>3</v>
      </c>
      <c r="I24" s="2">
        <f>employee_data[[#This Row],[actual_headcount/month]]-employee_data[[#This Row],[team_headcount]]</f>
        <v>-2</v>
      </c>
    </row>
    <row r="25" spans="1:9" x14ac:dyDescent="0.25">
      <c r="A25" s="2" t="s">
        <v>743</v>
      </c>
      <c r="B25" s="3">
        <v>42430</v>
      </c>
      <c r="C25" s="2">
        <f>employee_data[[#This Row],[weekly_hrs]]*4</f>
        <v>22.23</v>
      </c>
      <c r="D25" s="2">
        <v>5.5575000000000001</v>
      </c>
      <c r="E25" s="8">
        <f>employee_data[[#This Row],[monthly_hrs]]*25</f>
        <v>555.75</v>
      </c>
      <c r="F25" s="2" t="s">
        <v>763</v>
      </c>
      <c r="G25" s="2">
        <f>VLOOKUP(employee_data[[#This Row],[team]],Sheet1!$D$1:$E$6,2,FALSE)</f>
        <v>5</v>
      </c>
      <c r="H25" s="2">
        <f>COUNTIFS(employee_data[[#All],[team]],employee_data[[#This Row],[team]],employee_data[[#All],[month]],employee_data[[#This Row],[month]])</f>
        <v>2</v>
      </c>
      <c r="I25" s="2">
        <f>employee_data[[#This Row],[actual_headcount/month]]-employee_data[[#This Row],[team_headcount]]</f>
        <v>-3</v>
      </c>
    </row>
    <row r="26" spans="1:9" x14ac:dyDescent="0.25">
      <c r="A26" s="2" t="s">
        <v>747</v>
      </c>
      <c r="B26" s="3">
        <v>42430</v>
      </c>
      <c r="C26" s="2">
        <f>employee_data[[#This Row],[weekly_hrs]]*4</f>
        <v>20.556000000000001</v>
      </c>
      <c r="D26" s="2">
        <v>5.1390000000000002</v>
      </c>
      <c r="E26" s="8">
        <f>employee_data[[#This Row],[monthly_hrs]]*25</f>
        <v>513.9</v>
      </c>
      <c r="F26" s="2" t="s">
        <v>764</v>
      </c>
      <c r="G26" s="2">
        <f>VLOOKUP(employee_data[[#This Row],[team]],Sheet1!$D$1:$E$6,2,FALSE)</f>
        <v>4</v>
      </c>
      <c r="H26" s="2">
        <f>COUNTIFS(employee_data[[#All],[team]],employee_data[[#This Row],[team]],employee_data[[#All],[month]],employee_data[[#This Row],[month]])</f>
        <v>2</v>
      </c>
      <c r="I26" s="2">
        <f>employee_data[[#This Row],[actual_headcount/month]]-employee_data[[#This Row],[team_headcount]]</f>
        <v>-2</v>
      </c>
    </row>
    <row r="27" spans="1:9" x14ac:dyDescent="0.25">
      <c r="A27" s="2" t="s">
        <v>751</v>
      </c>
      <c r="B27" s="3">
        <v>42430</v>
      </c>
      <c r="C27" s="2">
        <f>employee_data[[#This Row],[weekly_hrs]]*4</f>
        <v>18.540000000000003</v>
      </c>
      <c r="D27" s="2">
        <v>4.6350000000000007</v>
      </c>
      <c r="E27" s="8">
        <f>employee_data[[#This Row],[monthly_hrs]]*25</f>
        <v>463.50000000000006</v>
      </c>
      <c r="F27" s="2" t="s">
        <v>761</v>
      </c>
      <c r="G27" s="2">
        <f>VLOOKUP(employee_data[[#This Row],[team]],Sheet1!$D$1:$E$6,2,FALSE)</f>
        <v>5</v>
      </c>
      <c r="H27" s="2">
        <f>COUNTIFS(employee_data[[#All],[team]],employee_data[[#This Row],[team]],employee_data[[#All],[month]],employee_data[[#This Row],[month]])</f>
        <v>3</v>
      </c>
      <c r="I27" s="2">
        <f>employee_data[[#This Row],[actual_headcount/month]]-employee_data[[#This Row],[team_headcount]]</f>
        <v>-2</v>
      </c>
    </row>
    <row r="28" spans="1:9" x14ac:dyDescent="0.25">
      <c r="A28" s="2" t="s">
        <v>736</v>
      </c>
      <c r="B28" s="3">
        <v>42430</v>
      </c>
      <c r="C28" s="2">
        <f>employee_data[[#This Row],[weekly_hrs]]*4</f>
        <v>26.748000000000001</v>
      </c>
      <c r="D28" s="2">
        <v>6.6870000000000003</v>
      </c>
      <c r="E28" s="8">
        <f>employee_data[[#This Row],[monthly_hrs]]*25</f>
        <v>668.7</v>
      </c>
      <c r="F28" s="2" t="s">
        <v>762</v>
      </c>
      <c r="G28" s="2">
        <f>VLOOKUP(employee_data[[#This Row],[team]],Sheet1!$D$1:$E$6,2,FALSE)</f>
        <v>5</v>
      </c>
      <c r="H28" s="2">
        <f>COUNTIFS(employee_data[[#All],[team]],employee_data[[#This Row],[team]],employee_data[[#All],[month]],employee_data[[#This Row],[month]])</f>
        <v>3</v>
      </c>
      <c r="I28" s="2">
        <f>employee_data[[#This Row],[actual_headcount/month]]-employee_data[[#This Row],[team_headcount]]</f>
        <v>-2</v>
      </c>
    </row>
    <row r="29" spans="1:9" x14ac:dyDescent="0.25">
      <c r="A29" s="2" t="s">
        <v>740</v>
      </c>
      <c r="B29" s="3">
        <v>42430</v>
      </c>
      <c r="C29" s="2">
        <f>employee_data[[#This Row],[weekly_hrs]]*4</f>
        <v>20.214000000000002</v>
      </c>
      <c r="D29" s="2">
        <v>5.0535000000000005</v>
      </c>
      <c r="E29" s="8">
        <f>employee_data[[#This Row],[monthly_hrs]]*25</f>
        <v>505.35000000000008</v>
      </c>
      <c r="F29" s="2" t="s">
        <v>763</v>
      </c>
      <c r="G29" s="2">
        <f>VLOOKUP(employee_data[[#This Row],[team]],Sheet1!$D$1:$E$6,2,FALSE)</f>
        <v>5</v>
      </c>
      <c r="H29" s="2">
        <f>COUNTIFS(employee_data[[#All],[team]],employee_data[[#This Row],[team]],employee_data[[#All],[month]],employee_data[[#This Row],[month]])</f>
        <v>2</v>
      </c>
      <c r="I29" s="2">
        <f>employee_data[[#This Row],[actual_headcount/month]]-employee_data[[#This Row],[team_headcount]]</f>
        <v>-3</v>
      </c>
    </row>
    <row r="30" spans="1:9" x14ac:dyDescent="0.25">
      <c r="A30" s="2" t="s">
        <v>744</v>
      </c>
      <c r="B30" s="3">
        <v>42430</v>
      </c>
      <c r="C30" s="2">
        <f>employee_data[[#This Row],[weekly_hrs]]*4</f>
        <v>29.411999999999999</v>
      </c>
      <c r="D30" s="2">
        <v>7.3529999999999998</v>
      </c>
      <c r="E30" s="8">
        <f>employee_data[[#This Row],[monthly_hrs]]*25</f>
        <v>735.3</v>
      </c>
      <c r="F30" s="2" t="s">
        <v>764</v>
      </c>
      <c r="G30" s="2">
        <f>VLOOKUP(employee_data[[#This Row],[team]],Sheet1!$D$1:$E$6,2,FALSE)</f>
        <v>4</v>
      </c>
      <c r="H30" s="2">
        <f>COUNTIFS(employee_data[[#All],[team]],employee_data[[#This Row],[team]],employee_data[[#All],[month]],employee_data[[#This Row],[month]])</f>
        <v>2</v>
      </c>
      <c r="I30" s="2">
        <f>employee_data[[#This Row],[actual_headcount/month]]-employee_data[[#This Row],[team_headcount]]</f>
        <v>-2</v>
      </c>
    </row>
    <row r="31" spans="1:9" x14ac:dyDescent="0.25">
      <c r="A31" s="2" t="s">
        <v>748</v>
      </c>
      <c r="B31" s="3">
        <v>42430</v>
      </c>
      <c r="C31" s="2">
        <f>employee_data[[#This Row],[weekly_hrs]]*4</f>
        <v>42.75</v>
      </c>
      <c r="D31" s="2">
        <v>10.6875</v>
      </c>
      <c r="E31" s="8">
        <f>employee_data[[#This Row],[monthly_hrs]]*25</f>
        <v>1068.75</v>
      </c>
      <c r="F31" s="2" t="s">
        <v>761</v>
      </c>
      <c r="G31" s="2">
        <f>VLOOKUP(employee_data[[#This Row],[team]],Sheet1!$D$1:$E$6,2,FALSE)</f>
        <v>5</v>
      </c>
      <c r="H31" s="2">
        <f>COUNTIFS(employee_data[[#All],[team]],employee_data[[#This Row],[team]],employee_data[[#All],[month]],employee_data[[#This Row],[month]])</f>
        <v>3</v>
      </c>
      <c r="I31" s="2">
        <f>employee_data[[#This Row],[actual_headcount/month]]-employee_data[[#This Row],[team_headcount]]</f>
        <v>-2</v>
      </c>
    </row>
    <row r="32" spans="1:9" x14ac:dyDescent="0.25">
      <c r="A32" s="2" t="s">
        <v>752</v>
      </c>
      <c r="B32" s="3">
        <v>42430</v>
      </c>
      <c r="C32" s="2">
        <f>employee_data[[#This Row],[weekly_hrs]]*4</f>
        <v>22.23</v>
      </c>
      <c r="D32" s="2">
        <v>5.5575000000000001</v>
      </c>
      <c r="E32" s="8">
        <f>employee_data[[#This Row],[monthly_hrs]]*25</f>
        <v>555.75</v>
      </c>
      <c r="F32" s="2" t="s">
        <v>762</v>
      </c>
      <c r="G32" s="2">
        <f>VLOOKUP(employee_data[[#This Row],[team]],Sheet1!$D$1:$E$6,2,FALSE)</f>
        <v>5</v>
      </c>
      <c r="H32" s="2">
        <f>COUNTIFS(employee_data[[#All],[team]],employee_data[[#This Row],[team]],employee_data[[#All],[month]],employee_data[[#This Row],[month]])</f>
        <v>3</v>
      </c>
      <c r="I32" s="2">
        <f>employee_data[[#This Row],[actual_headcount/month]]-employee_data[[#This Row],[team_headcount]]</f>
        <v>-2</v>
      </c>
    </row>
    <row r="33" spans="1:9" x14ac:dyDescent="0.25">
      <c r="A33" s="2" t="s">
        <v>723</v>
      </c>
      <c r="B33" s="3">
        <v>42461</v>
      </c>
      <c r="C33" s="2">
        <f>employee_data[[#This Row],[weekly_hrs]]*4</f>
        <v>33.241999999999997</v>
      </c>
      <c r="D33" s="2">
        <v>8.3104999999999993</v>
      </c>
      <c r="E33" s="8">
        <f>employee_data[[#This Row],[monthly_hrs]]*25</f>
        <v>831.05</v>
      </c>
      <c r="F33" s="2" t="s">
        <v>761</v>
      </c>
      <c r="G33" s="2">
        <f>VLOOKUP(employee_data[[#This Row],[team]],Sheet1!$D$1:$E$6,2,FALSE)</f>
        <v>5</v>
      </c>
      <c r="H33" s="2">
        <f>COUNTIFS(employee_data[[#All],[team]],employee_data[[#This Row],[team]],employee_data[[#All],[month]],employee_data[[#This Row],[month]])</f>
        <v>5</v>
      </c>
      <c r="I33" s="2">
        <f>employee_data[[#This Row],[actual_headcount/month]]-employee_data[[#This Row],[team_headcount]]</f>
        <v>0</v>
      </c>
    </row>
    <row r="34" spans="1:9" x14ac:dyDescent="0.25">
      <c r="A34" s="2" t="s">
        <v>739</v>
      </c>
      <c r="B34" s="3">
        <v>42461</v>
      </c>
      <c r="C34" s="2">
        <f>employee_data[[#This Row],[weekly_hrs]]*4</f>
        <v>49.896000000000001</v>
      </c>
      <c r="D34" s="2">
        <v>12.474</v>
      </c>
      <c r="E34" s="8">
        <f>employee_data[[#This Row],[monthly_hrs]]*25</f>
        <v>1247.4000000000001</v>
      </c>
      <c r="F34" s="2" t="s">
        <v>762</v>
      </c>
      <c r="G34" s="2">
        <f>VLOOKUP(employee_data[[#This Row],[team]],Sheet1!$D$1:$E$6,2,FALSE)</f>
        <v>5</v>
      </c>
      <c r="H34" s="2">
        <f>COUNTIFS(employee_data[[#All],[team]],employee_data[[#This Row],[team]],employee_data[[#All],[month]],employee_data[[#This Row],[month]])</f>
        <v>5</v>
      </c>
      <c r="I34" s="2">
        <f>employee_data[[#This Row],[actual_headcount/month]]-employee_data[[#This Row],[team_headcount]]</f>
        <v>0</v>
      </c>
    </row>
    <row r="35" spans="1:9" x14ac:dyDescent="0.25">
      <c r="A35" s="2" t="s">
        <v>743</v>
      </c>
      <c r="B35" s="3">
        <v>42461</v>
      </c>
      <c r="C35" s="2">
        <f>employee_data[[#This Row],[weekly_hrs]]*4</f>
        <v>35.508000000000003</v>
      </c>
      <c r="D35" s="2">
        <v>8.8770000000000007</v>
      </c>
      <c r="E35" s="8">
        <f>employee_data[[#This Row],[monthly_hrs]]*25</f>
        <v>887.7</v>
      </c>
      <c r="F35" s="2" t="s">
        <v>763</v>
      </c>
      <c r="G35" s="2">
        <f>VLOOKUP(employee_data[[#This Row],[team]],Sheet1!$D$1:$E$6,2,FALSE)</f>
        <v>5</v>
      </c>
      <c r="H35" s="2">
        <f>COUNTIFS(employee_data[[#All],[team]],employee_data[[#This Row],[team]],employee_data[[#All],[month]],employee_data[[#This Row],[month]])</f>
        <v>5</v>
      </c>
      <c r="I35" s="2">
        <f>employee_data[[#This Row],[actual_headcount/month]]-employee_data[[#This Row],[team_headcount]]</f>
        <v>0</v>
      </c>
    </row>
    <row r="36" spans="1:9" x14ac:dyDescent="0.25">
      <c r="A36" s="2" t="s">
        <v>747</v>
      </c>
      <c r="B36" s="3">
        <v>42461</v>
      </c>
      <c r="C36" s="2">
        <f>employee_data[[#This Row],[weekly_hrs]]*4</f>
        <v>35.838000000000001</v>
      </c>
      <c r="D36" s="2">
        <v>8.9595000000000002</v>
      </c>
      <c r="E36" s="8">
        <f>employee_data[[#This Row],[monthly_hrs]]*25</f>
        <v>895.95</v>
      </c>
      <c r="F36" s="2" t="s">
        <v>764</v>
      </c>
      <c r="G36" s="2">
        <f>VLOOKUP(employee_data[[#This Row],[team]],Sheet1!$D$1:$E$6,2,FALSE)</f>
        <v>4</v>
      </c>
      <c r="H36" s="2">
        <f>COUNTIFS(employee_data[[#All],[team]],employee_data[[#This Row],[team]],employee_data[[#All],[month]],employee_data[[#This Row],[month]])</f>
        <v>4</v>
      </c>
      <c r="I36" s="2">
        <f>employee_data[[#This Row],[actual_headcount/month]]-employee_data[[#This Row],[team_headcount]]</f>
        <v>0</v>
      </c>
    </row>
    <row r="37" spans="1:9" x14ac:dyDescent="0.25">
      <c r="A37" s="2" t="s">
        <v>751</v>
      </c>
      <c r="B37" s="3">
        <v>42461</v>
      </c>
      <c r="C37" s="2">
        <f>employee_data[[#This Row],[weekly_hrs]]*4</f>
        <v>46.508000000000003</v>
      </c>
      <c r="D37" s="2">
        <v>11.627000000000001</v>
      </c>
      <c r="E37" s="8">
        <f>employee_data[[#This Row],[monthly_hrs]]*25</f>
        <v>1162.7</v>
      </c>
      <c r="F37" s="2" t="s">
        <v>761</v>
      </c>
      <c r="G37" s="2">
        <f>VLOOKUP(employee_data[[#This Row],[team]],Sheet1!$D$1:$E$6,2,FALSE)</f>
        <v>5</v>
      </c>
      <c r="H37" s="2">
        <f>COUNTIFS(employee_data[[#All],[team]],employee_data[[#This Row],[team]],employee_data[[#All],[month]],employee_data[[#This Row],[month]])</f>
        <v>5</v>
      </c>
      <c r="I37" s="2">
        <f>employee_data[[#This Row],[actual_headcount/month]]-employee_data[[#This Row],[team_headcount]]</f>
        <v>0</v>
      </c>
    </row>
    <row r="38" spans="1:9" x14ac:dyDescent="0.25">
      <c r="A38" s="2" t="s">
        <v>736</v>
      </c>
      <c r="B38" s="3">
        <v>42461</v>
      </c>
      <c r="C38" s="2">
        <f>employee_data[[#This Row],[weekly_hrs]]*4</f>
        <v>31.636000000000003</v>
      </c>
      <c r="D38" s="2">
        <v>7.9090000000000007</v>
      </c>
      <c r="E38" s="8">
        <f>employee_data[[#This Row],[monthly_hrs]]*25</f>
        <v>790.90000000000009</v>
      </c>
      <c r="F38" s="2" t="s">
        <v>762</v>
      </c>
      <c r="G38" s="2">
        <f>VLOOKUP(employee_data[[#This Row],[team]],Sheet1!$D$1:$E$6,2,FALSE)</f>
        <v>5</v>
      </c>
      <c r="H38" s="2">
        <f>COUNTIFS(employee_data[[#All],[team]],employee_data[[#This Row],[team]],employee_data[[#All],[month]],employee_data[[#This Row],[month]])</f>
        <v>5</v>
      </c>
      <c r="I38" s="2">
        <f>employee_data[[#This Row],[actual_headcount/month]]-employee_data[[#This Row],[team_headcount]]</f>
        <v>0</v>
      </c>
    </row>
    <row r="39" spans="1:9" x14ac:dyDescent="0.25">
      <c r="A39" s="2" t="s">
        <v>740</v>
      </c>
      <c r="B39" s="3">
        <v>42461</v>
      </c>
      <c r="C39" s="2">
        <f>employee_data[[#This Row],[weekly_hrs]]*4</f>
        <v>49.456000000000003</v>
      </c>
      <c r="D39" s="2">
        <v>12.364000000000001</v>
      </c>
      <c r="E39" s="8">
        <f>employee_data[[#This Row],[monthly_hrs]]*25</f>
        <v>1236.4000000000001</v>
      </c>
      <c r="F39" s="2" t="s">
        <v>763</v>
      </c>
      <c r="G39" s="2">
        <f>VLOOKUP(employee_data[[#This Row],[team]],Sheet1!$D$1:$E$6,2,FALSE)</f>
        <v>5</v>
      </c>
      <c r="H39" s="2">
        <f>COUNTIFS(employee_data[[#All],[team]],employee_data[[#This Row],[team]],employee_data[[#All],[month]],employee_data[[#This Row],[month]])</f>
        <v>5</v>
      </c>
      <c r="I39" s="2">
        <f>employee_data[[#This Row],[actual_headcount/month]]-employee_data[[#This Row],[team_headcount]]</f>
        <v>0</v>
      </c>
    </row>
    <row r="40" spans="1:9" x14ac:dyDescent="0.25">
      <c r="A40" s="2" t="s">
        <v>744</v>
      </c>
      <c r="B40" s="3">
        <v>42461</v>
      </c>
      <c r="C40" s="2">
        <f>employee_data[[#This Row],[weekly_hrs]]*4</f>
        <v>22.198</v>
      </c>
      <c r="D40" s="2">
        <v>5.5495000000000001</v>
      </c>
      <c r="E40" s="8">
        <f>employee_data[[#This Row],[monthly_hrs]]*25</f>
        <v>554.95000000000005</v>
      </c>
      <c r="F40" s="2" t="s">
        <v>764</v>
      </c>
      <c r="G40" s="2">
        <f>VLOOKUP(employee_data[[#This Row],[team]],Sheet1!$D$1:$E$6,2,FALSE)</f>
        <v>4</v>
      </c>
      <c r="H40" s="2">
        <f>COUNTIFS(employee_data[[#All],[team]],employee_data[[#This Row],[team]],employee_data[[#All],[month]],employee_data[[#This Row],[month]])</f>
        <v>4</v>
      </c>
      <c r="I40" s="2">
        <f>employee_data[[#This Row],[actual_headcount/month]]-employee_data[[#This Row],[team_headcount]]</f>
        <v>0</v>
      </c>
    </row>
    <row r="41" spans="1:9" x14ac:dyDescent="0.25">
      <c r="A41" s="2" t="s">
        <v>748</v>
      </c>
      <c r="B41" s="3">
        <v>42461</v>
      </c>
      <c r="C41" s="2">
        <f>employee_data[[#This Row],[weekly_hrs]]*4</f>
        <v>38.477999999999994</v>
      </c>
      <c r="D41" s="2">
        <v>9.6194999999999986</v>
      </c>
      <c r="E41" s="8">
        <f>employee_data[[#This Row],[monthly_hrs]]*25</f>
        <v>961.94999999999982</v>
      </c>
      <c r="F41" s="2" t="s">
        <v>761</v>
      </c>
      <c r="G41" s="2">
        <f>VLOOKUP(employee_data[[#This Row],[team]],Sheet1!$D$1:$E$6,2,FALSE)</f>
        <v>5</v>
      </c>
      <c r="H41" s="2">
        <f>COUNTIFS(employee_data[[#All],[team]],employee_data[[#This Row],[team]],employee_data[[#All],[month]],employee_data[[#This Row],[month]])</f>
        <v>5</v>
      </c>
      <c r="I41" s="2">
        <f>employee_data[[#This Row],[actual_headcount/month]]-employee_data[[#This Row],[team_headcount]]</f>
        <v>0</v>
      </c>
    </row>
    <row r="42" spans="1:9" x14ac:dyDescent="0.25">
      <c r="A42" s="2" t="s">
        <v>752</v>
      </c>
      <c r="B42" s="3">
        <v>42461</v>
      </c>
      <c r="C42" s="2">
        <f>employee_data[[#This Row],[weekly_hrs]]*4</f>
        <v>43.274000000000001</v>
      </c>
      <c r="D42" s="2">
        <v>10.8185</v>
      </c>
      <c r="E42" s="8">
        <f>employee_data[[#This Row],[monthly_hrs]]*25</f>
        <v>1081.8499999999999</v>
      </c>
      <c r="F42" s="2" t="s">
        <v>762</v>
      </c>
      <c r="G42" s="2">
        <f>VLOOKUP(employee_data[[#This Row],[team]],Sheet1!$D$1:$E$6,2,FALSE)</f>
        <v>5</v>
      </c>
      <c r="H42" s="2">
        <f>COUNTIFS(employee_data[[#All],[team]],employee_data[[#This Row],[team]],employee_data[[#All],[month]],employee_data[[#This Row],[month]])</f>
        <v>5</v>
      </c>
      <c r="I42" s="2">
        <f>employee_data[[#This Row],[actual_headcount/month]]-employee_data[[#This Row],[team_headcount]]</f>
        <v>0</v>
      </c>
    </row>
    <row r="43" spans="1:9" x14ac:dyDescent="0.25">
      <c r="A43" s="2" t="s">
        <v>737</v>
      </c>
      <c r="B43" s="3">
        <v>42461</v>
      </c>
      <c r="C43" s="2">
        <f>employee_data[[#This Row],[weekly_hrs]]*4</f>
        <v>27.5</v>
      </c>
      <c r="D43" s="2">
        <v>6.875</v>
      </c>
      <c r="E43" s="8">
        <f>employee_data[[#This Row],[monthly_hrs]]*25</f>
        <v>687.5</v>
      </c>
      <c r="F43" s="2" t="s">
        <v>764</v>
      </c>
      <c r="G43" s="2">
        <f>VLOOKUP(employee_data[[#This Row],[team]],Sheet1!$D$1:$E$6,2,FALSE)</f>
        <v>4</v>
      </c>
      <c r="H43" s="2">
        <f>COUNTIFS(employee_data[[#All],[team]],employee_data[[#This Row],[team]],employee_data[[#All],[month]],employee_data[[#This Row],[month]])</f>
        <v>4</v>
      </c>
      <c r="I43" s="2">
        <f>employee_data[[#This Row],[actual_headcount/month]]-employee_data[[#This Row],[team_headcount]]</f>
        <v>0</v>
      </c>
    </row>
    <row r="44" spans="1:9" x14ac:dyDescent="0.25">
      <c r="A44" s="2" t="s">
        <v>741</v>
      </c>
      <c r="B44" s="3">
        <v>42461</v>
      </c>
      <c r="C44" s="2">
        <f>employee_data[[#This Row],[weekly_hrs]]*4</f>
        <v>36.233999999999995</v>
      </c>
      <c r="D44" s="2">
        <v>9.0584999999999987</v>
      </c>
      <c r="E44" s="8">
        <f>employee_data[[#This Row],[monthly_hrs]]*25</f>
        <v>905.84999999999991</v>
      </c>
      <c r="F44" s="2" t="s">
        <v>761</v>
      </c>
      <c r="G44" s="2">
        <f>VLOOKUP(employee_data[[#This Row],[team]],Sheet1!$D$1:$E$6,2,FALSE)</f>
        <v>5</v>
      </c>
      <c r="H44" s="2">
        <f>COUNTIFS(employee_data[[#All],[team]],employee_data[[#This Row],[team]],employee_data[[#All],[month]],employee_data[[#This Row],[month]])</f>
        <v>5</v>
      </c>
      <c r="I44" s="2">
        <f>employee_data[[#This Row],[actual_headcount/month]]-employee_data[[#This Row],[team_headcount]]</f>
        <v>0</v>
      </c>
    </row>
    <row r="45" spans="1:9" x14ac:dyDescent="0.25">
      <c r="A45" s="2" t="s">
        <v>745</v>
      </c>
      <c r="B45" s="3">
        <v>42461</v>
      </c>
      <c r="C45" s="2">
        <f>employee_data[[#This Row],[weekly_hrs]]*4</f>
        <v>23.958000000000002</v>
      </c>
      <c r="D45" s="2">
        <v>5.9895000000000005</v>
      </c>
      <c r="E45" s="8">
        <f>employee_data[[#This Row],[monthly_hrs]]*25</f>
        <v>598.95000000000005</v>
      </c>
      <c r="F45" s="2" t="s">
        <v>762</v>
      </c>
      <c r="G45" s="2">
        <f>VLOOKUP(employee_data[[#This Row],[team]],Sheet1!$D$1:$E$6,2,FALSE)</f>
        <v>5</v>
      </c>
      <c r="H45" s="2">
        <f>COUNTIFS(employee_data[[#All],[team]],employee_data[[#This Row],[team]],employee_data[[#All],[month]],employee_data[[#This Row],[month]])</f>
        <v>5</v>
      </c>
      <c r="I45" s="2">
        <f>employee_data[[#This Row],[actual_headcount/month]]-employee_data[[#This Row],[team_headcount]]</f>
        <v>0</v>
      </c>
    </row>
    <row r="46" spans="1:9" x14ac:dyDescent="0.25">
      <c r="A46" s="2" t="s">
        <v>749</v>
      </c>
      <c r="B46" s="3">
        <v>42461</v>
      </c>
      <c r="C46" s="2">
        <f>employee_data[[#This Row],[weekly_hrs]]*4</f>
        <v>22.110000000000003</v>
      </c>
      <c r="D46" s="2">
        <v>5.5275000000000007</v>
      </c>
      <c r="E46" s="8">
        <f>employee_data[[#This Row],[monthly_hrs]]*25</f>
        <v>552.75000000000011</v>
      </c>
      <c r="F46" s="2" t="s">
        <v>763</v>
      </c>
      <c r="G46" s="2">
        <f>VLOOKUP(employee_data[[#This Row],[team]],Sheet1!$D$1:$E$6,2,FALSE)</f>
        <v>5</v>
      </c>
      <c r="H46" s="2">
        <f>COUNTIFS(employee_data[[#All],[team]],employee_data[[#This Row],[team]],employee_data[[#All],[month]],employee_data[[#This Row],[month]])</f>
        <v>5</v>
      </c>
      <c r="I46" s="2">
        <f>employee_data[[#This Row],[actual_headcount/month]]-employee_data[[#This Row],[team_headcount]]</f>
        <v>0</v>
      </c>
    </row>
    <row r="47" spans="1:9" x14ac:dyDescent="0.25">
      <c r="A47" s="2" t="s">
        <v>753</v>
      </c>
      <c r="B47" s="3">
        <v>42461</v>
      </c>
      <c r="C47" s="2">
        <f>employee_data[[#This Row],[weekly_hrs]]*4</f>
        <v>52.514000000000003</v>
      </c>
      <c r="D47" s="2">
        <v>13.128500000000001</v>
      </c>
      <c r="E47" s="8">
        <f>employee_data[[#This Row],[monthly_hrs]]*25</f>
        <v>1312.8500000000001</v>
      </c>
      <c r="F47" s="2" t="s">
        <v>763</v>
      </c>
      <c r="G47" s="2">
        <f>VLOOKUP(employee_data[[#This Row],[team]],Sheet1!$D$1:$E$6,2,FALSE)</f>
        <v>5</v>
      </c>
      <c r="H47" s="2">
        <f>COUNTIFS(employee_data[[#All],[team]],employee_data[[#This Row],[team]],employee_data[[#All],[month]],employee_data[[#This Row],[month]])</f>
        <v>5</v>
      </c>
      <c r="I47" s="2">
        <f>employee_data[[#This Row],[actual_headcount/month]]-employee_data[[#This Row],[team_headcount]]</f>
        <v>0</v>
      </c>
    </row>
    <row r="48" spans="1:9" x14ac:dyDescent="0.25">
      <c r="A48" s="2" t="s">
        <v>738</v>
      </c>
      <c r="B48" s="3">
        <v>42461</v>
      </c>
      <c r="C48" s="2">
        <f>employee_data[[#This Row],[weekly_hrs]]*4</f>
        <v>17.687999999999999</v>
      </c>
      <c r="D48" s="2">
        <v>4.4219999999999997</v>
      </c>
      <c r="E48" s="8">
        <f>employee_data[[#This Row],[monthly_hrs]]*25</f>
        <v>442.2</v>
      </c>
      <c r="F48" s="2" t="s">
        <v>764</v>
      </c>
      <c r="G48" s="2">
        <f>VLOOKUP(employee_data[[#This Row],[team]],Sheet1!$D$1:$E$6,2,FALSE)</f>
        <v>4</v>
      </c>
      <c r="H48" s="2">
        <f>COUNTIFS(employee_data[[#All],[team]],employee_data[[#This Row],[team]],employee_data[[#All],[month]],employee_data[[#This Row],[month]])</f>
        <v>4</v>
      </c>
      <c r="I48" s="2">
        <f>employee_data[[#This Row],[actual_headcount/month]]-employee_data[[#This Row],[team_headcount]]</f>
        <v>0</v>
      </c>
    </row>
    <row r="49" spans="1:9" x14ac:dyDescent="0.25">
      <c r="A49" s="2" t="s">
        <v>742</v>
      </c>
      <c r="B49" s="3">
        <v>42461</v>
      </c>
      <c r="C49" s="2">
        <f>employee_data[[#This Row],[weekly_hrs]]*4</f>
        <v>22.822799999999997</v>
      </c>
      <c r="D49" s="2">
        <v>5.7056999999999993</v>
      </c>
      <c r="E49" s="8">
        <f>employee_data[[#This Row],[monthly_hrs]]*25</f>
        <v>570.56999999999994</v>
      </c>
      <c r="F49" s="2" t="s">
        <v>761</v>
      </c>
      <c r="G49" s="2">
        <f>VLOOKUP(employee_data[[#This Row],[team]],Sheet1!$D$1:$E$6,2,FALSE)</f>
        <v>5</v>
      </c>
      <c r="H49" s="2">
        <f>COUNTIFS(employee_data[[#All],[team]],employee_data[[#This Row],[team]],employee_data[[#All],[month]],employee_data[[#This Row],[month]])</f>
        <v>5</v>
      </c>
      <c r="I49" s="2">
        <f>employee_data[[#This Row],[actual_headcount/month]]-employee_data[[#This Row],[team_headcount]]</f>
        <v>0</v>
      </c>
    </row>
    <row r="50" spans="1:9" x14ac:dyDescent="0.25">
      <c r="A50" s="2" t="s">
        <v>746</v>
      </c>
      <c r="B50" s="3">
        <v>42461</v>
      </c>
      <c r="C50" s="2">
        <f>employee_data[[#This Row],[weekly_hrs]]*4</f>
        <v>13.741200000000001</v>
      </c>
      <c r="D50" s="2">
        <v>3.4353000000000002</v>
      </c>
      <c r="E50" s="8">
        <f>employee_data[[#This Row],[monthly_hrs]]*25</f>
        <v>343.53000000000003</v>
      </c>
      <c r="F50" s="2" t="s">
        <v>762</v>
      </c>
      <c r="G50" s="2">
        <f>VLOOKUP(employee_data[[#This Row],[team]],Sheet1!$D$1:$E$6,2,FALSE)</f>
        <v>5</v>
      </c>
      <c r="H50" s="2">
        <f>COUNTIFS(employee_data[[#All],[team]],employee_data[[#This Row],[team]],employee_data[[#All],[month]],employee_data[[#This Row],[month]])</f>
        <v>5</v>
      </c>
      <c r="I50" s="2">
        <f>employee_data[[#This Row],[actual_headcount/month]]-employee_data[[#This Row],[team_headcount]]</f>
        <v>0</v>
      </c>
    </row>
    <row r="51" spans="1:9" x14ac:dyDescent="0.25">
      <c r="A51" s="2" t="s">
        <v>750</v>
      </c>
      <c r="B51" s="3">
        <v>42461</v>
      </c>
      <c r="C51" s="2">
        <f>employee_data[[#This Row],[weekly_hrs]]*4</f>
        <v>20.341200000000001</v>
      </c>
      <c r="D51" s="2">
        <v>5.0853000000000002</v>
      </c>
      <c r="E51" s="8">
        <f>employee_data[[#This Row],[monthly_hrs]]*25</f>
        <v>508.53000000000003</v>
      </c>
      <c r="F51" s="2" t="s">
        <v>763</v>
      </c>
      <c r="G51" s="2">
        <f>VLOOKUP(employee_data[[#This Row],[team]],Sheet1!$D$1:$E$6,2,FALSE)</f>
        <v>5</v>
      </c>
      <c r="H51" s="2">
        <f>COUNTIFS(employee_data[[#All],[team]],employee_data[[#This Row],[team]],employee_data[[#All],[month]],employee_data[[#This Row],[month]])</f>
        <v>5</v>
      </c>
      <c r="I51" s="2">
        <f>employee_data[[#This Row],[actual_headcount/month]]-employee_data[[#This Row],[team_headcount]]</f>
        <v>0</v>
      </c>
    </row>
    <row r="52" spans="1:9" x14ac:dyDescent="0.25">
      <c r="A52" s="2" t="s">
        <v>723</v>
      </c>
      <c r="B52" s="3">
        <v>42491</v>
      </c>
      <c r="C52" s="2">
        <f>employee_data[[#This Row],[weekly_hrs]]*4</f>
        <v>42.701999999999998</v>
      </c>
      <c r="D52" s="2">
        <v>10.6755</v>
      </c>
      <c r="E52" s="8">
        <f>employee_data[[#This Row],[monthly_hrs]]*25</f>
        <v>1067.55</v>
      </c>
      <c r="F52" s="2" t="s">
        <v>761</v>
      </c>
      <c r="G52" s="2">
        <f>VLOOKUP(employee_data[[#This Row],[team]],Sheet1!$D$1:$E$6,2,FALSE)</f>
        <v>5</v>
      </c>
      <c r="H52" s="2">
        <f>COUNTIFS(employee_data[[#All],[team]],employee_data[[#This Row],[team]],employee_data[[#All],[month]],employee_data[[#This Row],[month]])</f>
        <v>5</v>
      </c>
      <c r="I52" s="2">
        <f>employee_data[[#This Row],[actual_headcount/month]]-employee_data[[#This Row],[team_headcount]]</f>
        <v>0</v>
      </c>
    </row>
    <row r="53" spans="1:9" x14ac:dyDescent="0.25">
      <c r="A53" s="2" t="s">
        <v>739</v>
      </c>
      <c r="B53" s="3">
        <v>42491</v>
      </c>
      <c r="C53" s="2">
        <f>employee_data[[#This Row],[weekly_hrs]]*4</f>
        <v>41.646000000000001</v>
      </c>
      <c r="D53" s="2">
        <v>10.4115</v>
      </c>
      <c r="E53" s="8">
        <f>employee_data[[#This Row],[monthly_hrs]]*25</f>
        <v>1041.1500000000001</v>
      </c>
      <c r="F53" s="2" t="s">
        <v>762</v>
      </c>
      <c r="G53" s="2">
        <f>VLOOKUP(employee_data[[#This Row],[team]],Sheet1!$D$1:$E$6,2,FALSE)</f>
        <v>5</v>
      </c>
      <c r="H53" s="2">
        <f>COUNTIFS(employee_data[[#All],[team]],employee_data[[#This Row],[team]],employee_data[[#All],[month]],employee_data[[#This Row],[month]])</f>
        <v>5</v>
      </c>
      <c r="I53" s="2">
        <f>employee_data[[#This Row],[actual_headcount/month]]-employee_data[[#This Row],[team_headcount]]</f>
        <v>0</v>
      </c>
    </row>
    <row r="54" spans="1:9" x14ac:dyDescent="0.25">
      <c r="A54" s="2" t="s">
        <v>743</v>
      </c>
      <c r="B54" s="3">
        <v>42491</v>
      </c>
      <c r="C54" s="2">
        <f>employee_data[[#This Row],[weekly_hrs]]*4</f>
        <v>27.258000000000003</v>
      </c>
      <c r="D54" s="2">
        <v>6.8145000000000007</v>
      </c>
      <c r="E54" s="8">
        <f>employee_data[[#This Row],[monthly_hrs]]*25</f>
        <v>681.45</v>
      </c>
      <c r="F54" s="2" t="s">
        <v>763</v>
      </c>
      <c r="G54" s="2">
        <f>VLOOKUP(employee_data[[#This Row],[team]],Sheet1!$D$1:$E$6,2,FALSE)</f>
        <v>5</v>
      </c>
      <c r="H54" s="2">
        <f>COUNTIFS(employee_data[[#All],[team]],employee_data[[#This Row],[team]],employee_data[[#All],[month]],employee_data[[#This Row],[month]])</f>
        <v>5</v>
      </c>
      <c r="I54" s="2">
        <f>employee_data[[#This Row],[actual_headcount/month]]-employee_data[[#This Row],[team_headcount]]</f>
        <v>0</v>
      </c>
    </row>
    <row r="55" spans="1:9" x14ac:dyDescent="0.25">
      <c r="A55" s="2" t="s">
        <v>747</v>
      </c>
      <c r="B55" s="3">
        <v>42491</v>
      </c>
      <c r="C55" s="2">
        <f>employee_data[[#This Row],[weekly_hrs]]*4</f>
        <v>24.639999999999997</v>
      </c>
      <c r="D55" s="2">
        <v>6.1599999999999993</v>
      </c>
      <c r="E55" s="8">
        <f>employee_data[[#This Row],[monthly_hrs]]*25</f>
        <v>615.99999999999989</v>
      </c>
      <c r="F55" s="2" t="s">
        <v>764</v>
      </c>
      <c r="G55" s="2">
        <f>VLOOKUP(employee_data[[#This Row],[team]],Sheet1!$D$1:$E$6,2,FALSE)</f>
        <v>4</v>
      </c>
      <c r="H55" s="2">
        <f>COUNTIFS(employee_data[[#All],[team]],employee_data[[#This Row],[team]],employee_data[[#All],[month]],employee_data[[#This Row],[month]])</f>
        <v>4</v>
      </c>
      <c r="I55" s="2">
        <f>employee_data[[#This Row],[actual_headcount/month]]-employee_data[[#This Row],[team_headcount]]</f>
        <v>0</v>
      </c>
    </row>
    <row r="56" spans="1:9" x14ac:dyDescent="0.25">
      <c r="A56" s="2" t="s">
        <v>751</v>
      </c>
      <c r="B56" s="3">
        <v>42491</v>
      </c>
      <c r="C56" s="2">
        <f>employee_data[[#This Row],[weekly_hrs]]*4</f>
        <v>44.088000000000001</v>
      </c>
      <c r="D56" s="2">
        <v>11.022</v>
      </c>
      <c r="E56" s="8">
        <f>employee_data[[#This Row],[monthly_hrs]]*25</f>
        <v>1102.2</v>
      </c>
      <c r="F56" s="2" t="s">
        <v>761</v>
      </c>
      <c r="G56" s="2">
        <f>VLOOKUP(employee_data[[#This Row],[team]],Sheet1!$D$1:$E$6,2,FALSE)</f>
        <v>5</v>
      </c>
      <c r="H56" s="2">
        <f>COUNTIFS(employee_data[[#All],[team]],employee_data[[#This Row],[team]],employee_data[[#All],[month]],employee_data[[#This Row],[month]])</f>
        <v>5</v>
      </c>
      <c r="I56" s="2">
        <f>employee_data[[#This Row],[actual_headcount/month]]-employee_data[[#This Row],[team_headcount]]</f>
        <v>0</v>
      </c>
    </row>
    <row r="57" spans="1:9" x14ac:dyDescent="0.25">
      <c r="A57" s="2" t="s">
        <v>736</v>
      </c>
      <c r="B57" s="3">
        <v>42491</v>
      </c>
      <c r="C57" s="2">
        <f>employee_data[[#This Row],[weekly_hrs]]*4</f>
        <v>32.010000000000005</v>
      </c>
      <c r="D57" s="2">
        <v>8.0025000000000013</v>
      </c>
      <c r="E57" s="8">
        <f>employee_data[[#This Row],[monthly_hrs]]*25</f>
        <v>800.25000000000011</v>
      </c>
      <c r="F57" s="2" t="s">
        <v>762</v>
      </c>
      <c r="G57" s="2">
        <f>VLOOKUP(employee_data[[#This Row],[team]],Sheet1!$D$1:$E$6,2,FALSE)</f>
        <v>5</v>
      </c>
      <c r="H57" s="2">
        <f>COUNTIFS(employee_data[[#All],[team]],employee_data[[#This Row],[team]],employee_data[[#All],[month]],employee_data[[#This Row],[month]])</f>
        <v>5</v>
      </c>
      <c r="I57" s="2">
        <f>employee_data[[#This Row],[actual_headcount/month]]-employee_data[[#This Row],[team_headcount]]</f>
        <v>0</v>
      </c>
    </row>
    <row r="58" spans="1:9" x14ac:dyDescent="0.25">
      <c r="A58" s="2" t="s">
        <v>740</v>
      </c>
      <c r="B58" s="3">
        <v>42491</v>
      </c>
      <c r="C58" s="2">
        <f>employee_data[[#This Row],[weekly_hrs]]*4</f>
        <v>44.637999999999998</v>
      </c>
      <c r="D58" s="2">
        <v>11.1595</v>
      </c>
      <c r="E58" s="8">
        <f>employee_data[[#This Row],[monthly_hrs]]*25</f>
        <v>1115.95</v>
      </c>
      <c r="F58" s="2" t="s">
        <v>763</v>
      </c>
      <c r="G58" s="2">
        <f>VLOOKUP(employee_data[[#This Row],[team]],Sheet1!$D$1:$E$6,2,FALSE)</f>
        <v>5</v>
      </c>
      <c r="H58" s="2">
        <f>COUNTIFS(employee_data[[#All],[team]],employee_data[[#This Row],[team]],employee_data[[#All],[month]],employee_data[[#This Row],[month]])</f>
        <v>5</v>
      </c>
      <c r="I58" s="2">
        <f>employee_data[[#This Row],[actual_headcount/month]]-employee_data[[#This Row],[team_headcount]]</f>
        <v>0</v>
      </c>
    </row>
    <row r="59" spans="1:9" x14ac:dyDescent="0.25">
      <c r="A59" s="2" t="s">
        <v>744</v>
      </c>
      <c r="B59" s="3">
        <v>42491</v>
      </c>
      <c r="C59" s="2">
        <f>employee_data[[#This Row],[weekly_hrs]]*4</f>
        <v>40.062000000000005</v>
      </c>
      <c r="D59" s="2">
        <v>10.015500000000001</v>
      </c>
      <c r="E59" s="8">
        <f>employee_data[[#This Row],[monthly_hrs]]*25</f>
        <v>1001.5500000000001</v>
      </c>
      <c r="F59" s="2" t="s">
        <v>764</v>
      </c>
      <c r="G59" s="2">
        <f>VLOOKUP(employee_data[[#This Row],[team]],Sheet1!$D$1:$E$6,2,FALSE)</f>
        <v>4</v>
      </c>
      <c r="H59" s="2">
        <f>COUNTIFS(employee_data[[#All],[team]],employee_data[[#This Row],[team]],employee_data[[#All],[month]],employee_data[[#This Row],[month]])</f>
        <v>4</v>
      </c>
      <c r="I59" s="2">
        <f>employee_data[[#This Row],[actual_headcount/month]]-employee_data[[#This Row],[team_headcount]]</f>
        <v>0</v>
      </c>
    </row>
    <row r="60" spans="1:9" x14ac:dyDescent="0.25">
      <c r="A60" s="2" t="s">
        <v>748</v>
      </c>
      <c r="B60" s="3">
        <v>42491</v>
      </c>
      <c r="C60" s="2">
        <f>employee_data[[#This Row],[weekly_hrs]]*4</f>
        <v>37.972000000000001</v>
      </c>
      <c r="D60" s="2">
        <v>9.4930000000000003</v>
      </c>
      <c r="E60" s="8">
        <f>employee_data[[#This Row],[monthly_hrs]]*25</f>
        <v>949.30000000000007</v>
      </c>
      <c r="F60" s="2" t="s">
        <v>761</v>
      </c>
      <c r="G60" s="2">
        <f>VLOOKUP(employee_data[[#This Row],[team]],Sheet1!$D$1:$E$6,2,FALSE)</f>
        <v>5</v>
      </c>
      <c r="H60" s="2">
        <f>COUNTIFS(employee_data[[#All],[team]],employee_data[[#This Row],[team]],employee_data[[#All],[month]],employee_data[[#This Row],[month]])</f>
        <v>5</v>
      </c>
      <c r="I60" s="2">
        <f>employee_data[[#This Row],[actual_headcount/month]]-employee_data[[#This Row],[team_headcount]]</f>
        <v>0</v>
      </c>
    </row>
    <row r="61" spans="1:9" x14ac:dyDescent="0.25">
      <c r="A61" s="2" t="s">
        <v>752</v>
      </c>
      <c r="B61" s="3">
        <v>42491</v>
      </c>
      <c r="C61" s="2">
        <f>employee_data[[#This Row],[weekly_hrs]]*4</f>
        <v>22.241999999999997</v>
      </c>
      <c r="D61" s="2">
        <v>5.5604999999999993</v>
      </c>
      <c r="E61" s="8">
        <f>employee_data[[#This Row],[monthly_hrs]]*25</f>
        <v>556.04999999999995</v>
      </c>
      <c r="F61" s="2" t="s">
        <v>762</v>
      </c>
      <c r="G61" s="2">
        <f>VLOOKUP(employee_data[[#This Row],[team]],Sheet1!$D$1:$E$6,2,FALSE)</f>
        <v>5</v>
      </c>
      <c r="H61" s="2">
        <f>COUNTIFS(employee_data[[#All],[team]],employee_data[[#This Row],[team]],employee_data[[#All],[month]],employee_data[[#This Row],[month]])</f>
        <v>5</v>
      </c>
      <c r="I61" s="2">
        <f>employee_data[[#This Row],[actual_headcount/month]]-employee_data[[#This Row],[team_headcount]]</f>
        <v>0</v>
      </c>
    </row>
    <row r="62" spans="1:9" x14ac:dyDescent="0.25">
      <c r="A62" s="2" t="s">
        <v>737</v>
      </c>
      <c r="B62" s="3">
        <v>42491</v>
      </c>
      <c r="C62" s="2">
        <f>employee_data[[#This Row],[weekly_hrs]]*4</f>
        <v>33.154000000000003</v>
      </c>
      <c r="D62" s="2">
        <v>8.2885000000000009</v>
      </c>
      <c r="E62" s="8">
        <f>employee_data[[#This Row],[monthly_hrs]]*25</f>
        <v>828.85000000000014</v>
      </c>
      <c r="F62" s="2" t="s">
        <v>764</v>
      </c>
      <c r="G62" s="2">
        <f>VLOOKUP(employee_data[[#This Row],[team]],Sheet1!$D$1:$E$6,2,FALSE)</f>
        <v>4</v>
      </c>
      <c r="H62" s="2">
        <f>COUNTIFS(employee_data[[#All],[team]],employee_data[[#This Row],[team]],employee_data[[#All],[month]],employee_data[[#This Row],[month]])</f>
        <v>4</v>
      </c>
      <c r="I62" s="2">
        <f>employee_data[[#This Row],[actual_headcount/month]]-employee_data[[#This Row],[team_headcount]]</f>
        <v>0</v>
      </c>
    </row>
    <row r="63" spans="1:9" x14ac:dyDescent="0.25">
      <c r="A63" s="2" t="s">
        <v>741</v>
      </c>
      <c r="B63" s="3">
        <v>42491</v>
      </c>
      <c r="C63" s="2">
        <f>employee_data[[#This Row],[weekly_hrs]]*4</f>
        <v>34.012</v>
      </c>
      <c r="D63" s="2">
        <v>8.5030000000000001</v>
      </c>
      <c r="E63" s="8">
        <f>employee_data[[#This Row],[monthly_hrs]]*25</f>
        <v>850.3</v>
      </c>
      <c r="F63" s="2" t="s">
        <v>761</v>
      </c>
      <c r="G63" s="2">
        <f>VLOOKUP(employee_data[[#This Row],[team]],Sheet1!$D$1:$E$6,2,FALSE)</f>
        <v>5</v>
      </c>
      <c r="H63" s="2">
        <f>COUNTIFS(employee_data[[#All],[team]],employee_data[[#This Row],[team]],employee_data[[#All],[month]],employee_data[[#This Row],[month]])</f>
        <v>5</v>
      </c>
      <c r="I63" s="2">
        <f>employee_data[[#This Row],[actual_headcount/month]]-employee_data[[#This Row],[team_headcount]]</f>
        <v>0</v>
      </c>
    </row>
    <row r="64" spans="1:9" x14ac:dyDescent="0.25">
      <c r="A64" s="2" t="s">
        <v>745</v>
      </c>
      <c r="B64" s="3">
        <v>42491</v>
      </c>
      <c r="C64" s="2">
        <f>employee_data[[#This Row],[weekly_hrs]]*4</f>
        <v>32.362000000000002</v>
      </c>
      <c r="D64" s="2">
        <v>8.0905000000000005</v>
      </c>
      <c r="E64" s="8">
        <f>employee_data[[#This Row],[monthly_hrs]]*25</f>
        <v>809.05000000000007</v>
      </c>
      <c r="F64" s="2" t="s">
        <v>762</v>
      </c>
      <c r="G64" s="2">
        <f>VLOOKUP(employee_data[[#This Row],[team]],Sheet1!$D$1:$E$6,2,FALSE)</f>
        <v>5</v>
      </c>
      <c r="H64" s="2">
        <f>COUNTIFS(employee_data[[#All],[team]],employee_data[[#This Row],[team]],employee_data[[#All],[month]],employee_data[[#This Row],[month]])</f>
        <v>5</v>
      </c>
      <c r="I64" s="2">
        <f>employee_data[[#This Row],[actual_headcount/month]]-employee_data[[#This Row],[team_headcount]]</f>
        <v>0</v>
      </c>
    </row>
    <row r="65" spans="1:9" x14ac:dyDescent="0.25">
      <c r="A65" s="2" t="s">
        <v>749</v>
      </c>
      <c r="B65" s="3">
        <v>42491</v>
      </c>
      <c r="C65" s="2">
        <f>employee_data[[#This Row],[weekly_hrs]]*4</f>
        <v>25.036000000000001</v>
      </c>
      <c r="D65" s="2">
        <v>6.2590000000000003</v>
      </c>
      <c r="E65" s="8">
        <f>employee_data[[#This Row],[monthly_hrs]]*25</f>
        <v>625.90000000000009</v>
      </c>
      <c r="F65" s="2" t="s">
        <v>763</v>
      </c>
      <c r="G65" s="2">
        <f>VLOOKUP(employee_data[[#This Row],[team]],Sheet1!$D$1:$E$6,2,FALSE)</f>
        <v>5</v>
      </c>
      <c r="H65" s="2">
        <f>COUNTIFS(employee_data[[#All],[team]],employee_data[[#This Row],[team]],employee_data[[#All],[month]],employee_data[[#This Row],[month]])</f>
        <v>5</v>
      </c>
      <c r="I65" s="2">
        <f>employee_data[[#This Row],[actual_headcount/month]]-employee_data[[#This Row],[team_headcount]]</f>
        <v>0</v>
      </c>
    </row>
    <row r="66" spans="1:9" x14ac:dyDescent="0.25">
      <c r="A66" s="2" t="s">
        <v>753</v>
      </c>
      <c r="B66" s="3">
        <v>42491</v>
      </c>
      <c r="C66" s="2">
        <f>employee_data[[#This Row],[weekly_hrs]]*4</f>
        <v>52.161999999999999</v>
      </c>
      <c r="D66" s="2">
        <v>13.0405</v>
      </c>
      <c r="E66" s="8">
        <f>employee_data[[#This Row],[monthly_hrs]]*25</f>
        <v>1304.05</v>
      </c>
      <c r="F66" s="2" t="s">
        <v>763</v>
      </c>
      <c r="G66" s="2">
        <f>VLOOKUP(employee_data[[#This Row],[team]],Sheet1!$D$1:$E$6,2,FALSE)</f>
        <v>5</v>
      </c>
      <c r="H66" s="2">
        <f>COUNTIFS(employee_data[[#All],[team]],employee_data[[#This Row],[team]],employee_data[[#All],[month]],employee_data[[#This Row],[month]])</f>
        <v>5</v>
      </c>
      <c r="I66" s="2">
        <f>employee_data[[#This Row],[actual_headcount/month]]-employee_data[[#This Row],[team_headcount]]</f>
        <v>0</v>
      </c>
    </row>
    <row r="67" spans="1:9" x14ac:dyDescent="0.25">
      <c r="A67" s="2" t="s">
        <v>738</v>
      </c>
      <c r="B67" s="3">
        <v>42491</v>
      </c>
      <c r="C67" s="2">
        <f>employee_data[[#This Row],[weekly_hrs]]*4</f>
        <v>19.852799999999998</v>
      </c>
      <c r="D67" s="2">
        <v>4.9631999999999996</v>
      </c>
      <c r="E67" s="8">
        <f>employee_data[[#This Row],[monthly_hrs]]*25</f>
        <v>496.31999999999994</v>
      </c>
      <c r="F67" s="2" t="s">
        <v>764</v>
      </c>
      <c r="G67" s="2">
        <f>VLOOKUP(employee_data[[#This Row],[team]],Sheet1!$D$1:$E$6,2,FALSE)</f>
        <v>4</v>
      </c>
      <c r="H67" s="2">
        <f>COUNTIFS(employee_data[[#All],[team]],employee_data[[#This Row],[team]],employee_data[[#All],[month]],employee_data[[#This Row],[month]])</f>
        <v>4</v>
      </c>
      <c r="I67" s="2">
        <f>employee_data[[#This Row],[actual_headcount/month]]-employee_data[[#This Row],[team_headcount]]</f>
        <v>0</v>
      </c>
    </row>
    <row r="68" spans="1:9" x14ac:dyDescent="0.25">
      <c r="A68" s="2" t="s">
        <v>742</v>
      </c>
      <c r="B68" s="3">
        <v>42491</v>
      </c>
      <c r="C68" s="2">
        <f>employee_data[[#This Row],[weekly_hrs]]*4</f>
        <v>29.950800000000001</v>
      </c>
      <c r="D68" s="2">
        <v>7.4877000000000002</v>
      </c>
      <c r="E68" s="8">
        <f>employee_data[[#This Row],[monthly_hrs]]*25</f>
        <v>748.77</v>
      </c>
      <c r="F68" s="2" t="s">
        <v>761</v>
      </c>
      <c r="G68" s="2">
        <f>VLOOKUP(employee_data[[#This Row],[team]],Sheet1!$D$1:$E$6,2,FALSE)</f>
        <v>5</v>
      </c>
      <c r="H68" s="2">
        <f>COUNTIFS(employee_data[[#All],[team]],employee_data[[#This Row],[team]],employee_data[[#All],[month]],employee_data[[#This Row],[month]])</f>
        <v>5</v>
      </c>
      <c r="I68" s="2">
        <f>employee_data[[#This Row],[actual_headcount/month]]-employee_data[[#This Row],[team_headcount]]</f>
        <v>0</v>
      </c>
    </row>
    <row r="69" spans="1:9" x14ac:dyDescent="0.25">
      <c r="A69" s="2" t="s">
        <v>746</v>
      </c>
      <c r="B69" s="3">
        <v>42491</v>
      </c>
      <c r="C69" s="2">
        <f>employee_data[[#This Row],[weekly_hrs]]*4</f>
        <v>24.0108</v>
      </c>
      <c r="D69" s="2">
        <v>6.0026999999999999</v>
      </c>
      <c r="E69" s="8">
        <f>employee_data[[#This Row],[monthly_hrs]]*25</f>
        <v>600.27</v>
      </c>
      <c r="F69" s="2" t="s">
        <v>762</v>
      </c>
      <c r="G69" s="2">
        <f>VLOOKUP(employee_data[[#This Row],[team]],Sheet1!$D$1:$E$6,2,FALSE)</f>
        <v>5</v>
      </c>
      <c r="H69" s="2">
        <f>COUNTIFS(employee_data[[#All],[team]],employee_data[[#This Row],[team]],employee_data[[#All],[month]],employee_data[[#This Row],[month]])</f>
        <v>5</v>
      </c>
      <c r="I69" s="2">
        <f>employee_data[[#This Row],[actual_headcount/month]]-employee_data[[#This Row],[team_headcount]]</f>
        <v>0</v>
      </c>
    </row>
    <row r="70" spans="1:9" x14ac:dyDescent="0.25">
      <c r="A70" s="2" t="s">
        <v>750</v>
      </c>
      <c r="B70" s="3">
        <v>42491</v>
      </c>
      <c r="C70" s="2">
        <f>employee_data[[#This Row],[weekly_hrs]]*4</f>
        <v>28.432799999999997</v>
      </c>
      <c r="D70" s="2">
        <v>7.1081999999999992</v>
      </c>
      <c r="E70" s="8">
        <f>employee_data[[#This Row],[monthly_hrs]]*25</f>
        <v>710.81999999999994</v>
      </c>
      <c r="F70" s="2" t="s">
        <v>763</v>
      </c>
      <c r="G70" s="2">
        <f>VLOOKUP(employee_data[[#This Row],[team]],Sheet1!$D$1:$E$6,2,FALSE)</f>
        <v>5</v>
      </c>
      <c r="H70" s="2">
        <f>COUNTIFS(employee_data[[#All],[team]],employee_data[[#This Row],[team]],employee_data[[#All],[month]],employee_data[[#This Row],[month]])</f>
        <v>5</v>
      </c>
      <c r="I70" s="2">
        <f>employee_data[[#This Row],[actual_headcount/month]]-employee_data[[#This Row],[team_headcount]]</f>
        <v>0</v>
      </c>
    </row>
    <row r="71" spans="1:9" x14ac:dyDescent="0.25">
      <c r="A71" s="2" t="s">
        <v>723</v>
      </c>
      <c r="B71" s="3">
        <v>42522</v>
      </c>
      <c r="C71" s="2">
        <f>employee_data[[#This Row],[weekly_hrs]]*4</f>
        <v>43.274000000000001</v>
      </c>
      <c r="D71" s="2">
        <v>10.8185</v>
      </c>
      <c r="E71" s="8">
        <f>employee_data[[#This Row],[monthly_hrs]]*25</f>
        <v>1081.8499999999999</v>
      </c>
      <c r="F71" s="2" t="s">
        <v>761</v>
      </c>
      <c r="G71" s="2">
        <f>VLOOKUP(employee_data[[#This Row],[team]],Sheet1!$D$1:$E$6,2,FALSE)</f>
        <v>5</v>
      </c>
      <c r="H71" s="2">
        <f>COUNTIFS(employee_data[[#All],[team]],employee_data[[#This Row],[team]],employee_data[[#All],[month]],employee_data[[#This Row],[month]])</f>
        <v>5</v>
      </c>
      <c r="I71" s="2">
        <f>employee_data[[#This Row],[actual_headcount/month]]-employee_data[[#This Row],[team_headcount]]</f>
        <v>0</v>
      </c>
    </row>
    <row r="72" spans="1:9" x14ac:dyDescent="0.25">
      <c r="A72" s="2" t="s">
        <v>739</v>
      </c>
      <c r="B72" s="3">
        <v>42522</v>
      </c>
      <c r="C72" s="2">
        <f>employee_data[[#This Row],[weekly_hrs]]*4</f>
        <v>46.86</v>
      </c>
      <c r="D72" s="2">
        <v>11.715</v>
      </c>
      <c r="E72" s="8">
        <f>employee_data[[#This Row],[monthly_hrs]]*25</f>
        <v>1171.5</v>
      </c>
      <c r="F72" s="2" t="s">
        <v>762</v>
      </c>
      <c r="G72" s="2">
        <f>VLOOKUP(employee_data[[#This Row],[team]],Sheet1!$D$1:$E$6,2,FALSE)</f>
        <v>5</v>
      </c>
      <c r="H72" s="2">
        <f>COUNTIFS(employee_data[[#All],[team]],employee_data[[#This Row],[team]],employee_data[[#All],[month]],employee_data[[#This Row],[month]])</f>
        <v>5</v>
      </c>
      <c r="I72" s="2">
        <f>employee_data[[#This Row],[actual_headcount/month]]-employee_data[[#This Row],[team_headcount]]</f>
        <v>0</v>
      </c>
    </row>
    <row r="73" spans="1:9" x14ac:dyDescent="0.25">
      <c r="A73" s="2" t="s">
        <v>743</v>
      </c>
      <c r="B73" s="3">
        <v>42522</v>
      </c>
      <c r="C73" s="2">
        <f>employee_data[[#This Row],[weekly_hrs]]*4</f>
        <v>49.764000000000003</v>
      </c>
      <c r="D73" s="2">
        <v>12.441000000000001</v>
      </c>
      <c r="E73" s="8">
        <f>employee_data[[#This Row],[monthly_hrs]]*25</f>
        <v>1244.1000000000001</v>
      </c>
      <c r="F73" s="2" t="s">
        <v>763</v>
      </c>
      <c r="G73" s="2">
        <f>VLOOKUP(employee_data[[#This Row],[team]],Sheet1!$D$1:$E$6,2,FALSE)</f>
        <v>5</v>
      </c>
      <c r="H73" s="2">
        <f>COUNTIFS(employee_data[[#All],[team]],employee_data[[#This Row],[team]],employee_data[[#All],[month]],employee_data[[#This Row],[month]])</f>
        <v>5</v>
      </c>
      <c r="I73" s="2">
        <f>employee_data[[#This Row],[actual_headcount/month]]-employee_data[[#This Row],[team_headcount]]</f>
        <v>0</v>
      </c>
    </row>
    <row r="74" spans="1:9" x14ac:dyDescent="0.25">
      <c r="A74" s="2" t="s">
        <v>747</v>
      </c>
      <c r="B74" s="3">
        <v>42522</v>
      </c>
      <c r="C74" s="2">
        <f>employee_data[[#This Row],[weekly_hrs]]*4</f>
        <v>40.963999999999999</v>
      </c>
      <c r="D74" s="2">
        <v>10.241</v>
      </c>
      <c r="E74" s="8">
        <f>employee_data[[#This Row],[monthly_hrs]]*25</f>
        <v>1024.0999999999999</v>
      </c>
      <c r="F74" s="2" t="s">
        <v>764</v>
      </c>
      <c r="G74" s="2">
        <f>VLOOKUP(employee_data[[#This Row],[team]],Sheet1!$D$1:$E$6,2,FALSE)</f>
        <v>4</v>
      </c>
      <c r="H74" s="2">
        <f>COUNTIFS(employee_data[[#All],[team]],employee_data[[#This Row],[team]],employee_data[[#All],[month]],employee_data[[#This Row],[month]])</f>
        <v>4</v>
      </c>
      <c r="I74" s="2">
        <f>employee_data[[#This Row],[actual_headcount/month]]-employee_data[[#This Row],[team_headcount]]</f>
        <v>0</v>
      </c>
    </row>
    <row r="75" spans="1:9" x14ac:dyDescent="0.25">
      <c r="A75" s="2" t="s">
        <v>751</v>
      </c>
      <c r="B75" s="3">
        <v>42522</v>
      </c>
      <c r="C75" s="2">
        <f>employee_data[[#This Row],[weekly_hrs]]*4</f>
        <v>48.201999999999998</v>
      </c>
      <c r="D75" s="2">
        <v>12.0505</v>
      </c>
      <c r="E75" s="8">
        <f>employee_data[[#This Row],[monthly_hrs]]*25</f>
        <v>1205.05</v>
      </c>
      <c r="F75" s="2" t="s">
        <v>761</v>
      </c>
      <c r="G75" s="2">
        <f>VLOOKUP(employee_data[[#This Row],[team]],Sheet1!$D$1:$E$6,2,FALSE)</f>
        <v>5</v>
      </c>
      <c r="H75" s="2">
        <f>COUNTIFS(employee_data[[#All],[team]],employee_data[[#This Row],[team]],employee_data[[#All],[month]],employee_data[[#This Row],[month]])</f>
        <v>5</v>
      </c>
      <c r="I75" s="2">
        <f>employee_data[[#This Row],[actual_headcount/month]]-employee_data[[#This Row],[team_headcount]]</f>
        <v>0</v>
      </c>
    </row>
    <row r="76" spans="1:9" x14ac:dyDescent="0.25">
      <c r="A76" s="2" t="s">
        <v>736</v>
      </c>
      <c r="B76" s="3">
        <v>42522</v>
      </c>
      <c r="C76" s="2">
        <f>employee_data[[#This Row],[weekly_hrs]]*4</f>
        <v>50.512</v>
      </c>
      <c r="D76" s="2">
        <v>12.628</v>
      </c>
      <c r="E76" s="8">
        <f>employee_data[[#This Row],[monthly_hrs]]*25</f>
        <v>1262.8</v>
      </c>
      <c r="F76" s="2" t="s">
        <v>762</v>
      </c>
      <c r="G76" s="2">
        <f>VLOOKUP(employee_data[[#This Row],[team]],Sheet1!$D$1:$E$6,2,FALSE)</f>
        <v>5</v>
      </c>
      <c r="H76" s="2">
        <f>COUNTIFS(employee_data[[#All],[team]],employee_data[[#This Row],[team]],employee_data[[#All],[month]],employee_data[[#This Row],[month]])</f>
        <v>5</v>
      </c>
      <c r="I76" s="2">
        <f>employee_data[[#This Row],[actual_headcount/month]]-employee_data[[#This Row],[team_headcount]]</f>
        <v>0</v>
      </c>
    </row>
    <row r="77" spans="1:9" x14ac:dyDescent="0.25">
      <c r="A77" s="2" t="s">
        <v>740</v>
      </c>
      <c r="B77" s="3">
        <v>42522</v>
      </c>
      <c r="C77" s="2">
        <f>employee_data[[#This Row],[weekly_hrs]]*4</f>
        <v>51.370000000000005</v>
      </c>
      <c r="D77" s="2">
        <v>12.842500000000001</v>
      </c>
      <c r="E77" s="8">
        <f>employee_data[[#This Row],[monthly_hrs]]*25</f>
        <v>1284.25</v>
      </c>
      <c r="F77" s="2" t="s">
        <v>763</v>
      </c>
      <c r="G77" s="2">
        <f>VLOOKUP(employee_data[[#This Row],[team]],Sheet1!$D$1:$E$6,2,FALSE)</f>
        <v>5</v>
      </c>
      <c r="H77" s="2">
        <f>COUNTIFS(employee_data[[#All],[team]],employee_data[[#This Row],[team]],employee_data[[#All],[month]],employee_data[[#This Row],[month]])</f>
        <v>5</v>
      </c>
      <c r="I77" s="2">
        <f>employee_data[[#This Row],[actual_headcount/month]]-employee_data[[#This Row],[team_headcount]]</f>
        <v>0</v>
      </c>
    </row>
    <row r="78" spans="1:9" x14ac:dyDescent="0.25">
      <c r="A78" s="2" t="s">
        <v>744</v>
      </c>
      <c r="B78" s="3">
        <v>42522</v>
      </c>
      <c r="C78" s="2">
        <f>employee_data[[#This Row],[weekly_hrs]]*4</f>
        <v>52.558</v>
      </c>
      <c r="D78" s="2">
        <v>13.1395</v>
      </c>
      <c r="E78" s="8">
        <f>employee_data[[#This Row],[monthly_hrs]]*25</f>
        <v>1313.95</v>
      </c>
      <c r="F78" s="2" t="s">
        <v>764</v>
      </c>
      <c r="G78" s="2">
        <f>VLOOKUP(employee_data[[#This Row],[team]],Sheet1!$D$1:$E$6,2,FALSE)</f>
        <v>4</v>
      </c>
      <c r="H78" s="2">
        <f>COUNTIFS(employee_data[[#All],[team]],employee_data[[#This Row],[team]],employee_data[[#All],[month]],employee_data[[#This Row],[month]])</f>
        <v>4</v>
      </c>
      <c r="I78" s="2">
        <f>employee_data[[#This Row],[actual_headcount/month]]-employee_data[[#This Row],[team_headcount]]</f>
        <v>0</v>
      </c>
    </row>
    <row r="79" spans="1:9" x14ac:dyDescent="0.25">
      <c r="A79" s="2" t="s">
        <v>748</v>
      </c>
      <c r="B79" s="3">
        <v>42522</v>
      </c>
      <c r="C79" s="2">
        <f>employee_data[[#This Row],[weekly_hrs]]*4</f>
        <v>41.69</v>
      </c>
      <c r="D79" s="2">
        <v>10.422499999999999</v>
      </c>
      <c r="E79" s="8">
        <f>employee_data[[#This Row],[monthly_hrs]]*25</f>
        <v>1042.25</v>
      </c>
      <c r="F79" s="2" t="s">
        <v>761</v>
      </c>
      <c r="G79" s="2">
        <f>VLOOKUP(employee_data[[#This Row],[team]],Sheet1!$D$1:$E$6,2,FALSE)</f>
        <v>5</v>
      </c>
      <c r="H79" s="2">
        <f>COUNTIFS(employee_data[[#All],[team]],employee_data[[#This Row],[team]],employee_data[[#All],[month]],employee_data[[#This Row],[month]])</f>
        <v>5</v>
      </c>
      <c r="I79" s="2">
        <f>employee_data[[#This Row],[actual_headcount/month]]-employee_data[[#This Row],[team_headcount]]</f>
        <v>0</v>
      </c>
    </row>
    <row r="80" spans="1:9" x14ac:dyDescent="0.25">
      <c r="A80" s="2" t="s">
        <v>752</v>
      </c>
      <c r="B80" s="3">
        <v>42522</v>
      </c>
      <c r="C80" s="2">
        <f>employee_data[[#This Row],[weekly_hrs]]*4</f>
        <v>22.044</v>
      </c>
      <c r="D80" s="2">
        <v>5.5110000000000001</v>
      </c>
      <c r="E80" s="8">
        <f>employee_data[[#This Row],[monthly_hrs]]*25</f>
        <v>551.1</v>
      </c>
      <c r="F80" s="2" t="s">
        <v>762</v>
      </c>
      <c r="G80" s="2">
        <f>VLOOKUP(employee_data[[#This Row],[team]],Sheet1!$D$1:$E$6,2,FALSE)</f>
        <v>5</v>
      </c>
      <c r="H80" s="2">
        <f>COUNTIFS(employee_data[[#All],[team]],employee_data[[#This Row],[team]],employee_data[[#All],[month]],employee_data[[#This Row],[month]])</f>
        <v>5</v>
      </c>
      <c r="I80" s="2">
        <f>employee_data[[#This Row],[actual_headcount/month]]-employee_data[[#This Row],[team_headcount]]</f>
        <v>0</v>
      </c>
    </row>
    <row r="81" spans="1:9" x14ac:dyDescent="0.25">
      <c r="A81" s="2" t="s">
        <v>737</v>
      </c>
      <c r="B81" s="3">
        <v>42522</v>
      </c>
      <c r="C81" s="2">
        <f>employee_data[[#This Row],[weekly_hrs]]*4</f>
        <v>36.520000000000003</v>
      </c>
      <c r="D81" s="2">
        <v>9.1300000000000008</v>
      </c>
      <c r="E81" s="8">
        <f>employee_data[[#This Row],[monthly_hrs]]*25</f>
        <v>913.00000000000011</v>
      </c>
      <c r="F81" s="2" t="s">
        <v>764</v>
      </c>
      <c r="G81" s="2">
        <f>VLOOKUP(employee_data[[#This Row],[team]],Sheet1!$D$1:$E$6,2,FALSE)</f>
        <v>4</v>
      </c>
      <c r="H81" s="2">
        <f>COUNTIFS(employee_data[[#All],[team]],employee_data[[#This Row],[team]],employee_data[[#All],[month]],employee_data[[#This Row],[month]])</f>
        <v>4</v>
      </c>
      <c r="I81" s="2">
        <f>employee_data[[#This Row],[actual_headcount/month]]-employee_data[[#This Row],[team_headcount]]</f>
        <v>0</v>
      </c>
    </row>
    <row r="82" spans="1:9" x14ac:dyDescent="0.25">
      <c r="A82" s="2" t="s">
        <v>741</v>
      </c>
      <c r="B82" s="3">
        <v>42522</v>
      </c>
      <c r="C82" s="2">
        <f>employee_data[[#This Row],[weekly_hrs]]*4</f>
        <v>34.584000000000003</v>
      </c>
      <c r="D82" s="2">
        <v>8.6460000000000008</v>
      </c>
      <c r="E82" s="8">
        <f>employee_data[[#This Row],[monthly_hrs]]*25</f>
        <v>864.60000000000014</v>
      </c>
      <c r="F82" s="2" t="s">
        <v>761</v>
      </c>
      <c r="G82" s="2">
        <f>VLOOKUP(employee_data[[#This Row],[team]],Sheet1!$D$1:$E$6,2,FALSE)</f>
        <v>5</v>
      </c>
      <c r="H82" s="2">
        <f>COUNTIFS(employee_data[[#All],[team]],employee_data[[#This Row],[team]],employee_data[[#All],[month]],employee_data[[#This Row],[month]])</f>
        <v>5</v>
      </c>
      <c r="I82" s="2">
        <f>employee_data[[#This Row],[actual_headcount/month]]-employee_data[[#This Row],[team_headcount]]</f>
        <v>0</v>
      </c>
    </row>
    <row r="83" spans="1:9" x14ac:dyDescent="0.25">
      <c r="A83" s="2" t="s">
        <v>745</v>
      </c>
      <c r="B83" s="3">
        <v>42522</v>
      </c>
      <c r="C83" s="2">
        <f>employee_data[[#This Row],[weekly_hrs]]*4</f>
        <v>45.21</v>
      </c>
      <c r="D83" s="2">
        <v>11.3025</v>
      </c>
      <c r="E83" s="8">
        <f>employee_data[[#This Row],[monthly_hrs]]*25</f>
        <v>1130.25</v>
      </c>
      <c r="F83" s="2" t="s">
        <v>762</v>
      </c>
      <c r="G83" s="2">
        <f>VLOOKUP(employee_data[[#This Row],[team]],Sheet1!$D$1:$E$6,2,FALSE)</f>
        <v>5</v>
      </c>
      <c r="H83" s="2">
        <f>COUNTIFS(employee_data[[#All],[team]],employee_data[[#This Row],[team]],employee_data[[#All],[month]],employee_data[[#This Row],[month]])</f>
        <v>5</v>
      </c>
      <c r="I83" s="2">
        <f>employee_data[[#This Row],[actual_headcount/month]]-employee_data[[#This Row],[team_headcount]]</f>
        <v>0</v>
      </c>
    </row>
    <row r="84" spans="1:9" x14ac:dyDescent="0.25">
      <c r="A84" s="2" t="s">
        <v>749</v>
      </c>
      <c r="B84" s="3">
        <v>42522</v>
      </c>
      <c r="C84" s="2">
        <f>employee_data[[#This Row],[weekly_hrs]]*4</f>
        <v>24.486000000000001</v>
      </c>
      <c r="D84" s="2">
        <v>6.1215000000000002</v>
      </c>
      <c r="E84" s="8">
        <f>employee_data[[#This Row],[monthly_hrs]]*25</f>
        <v>612.15</v>
      </c>
      <c r="F84" s="2" t="s">
        <v>763</v>
      </c>
      <c r="G84" s="2">
        <f>VLOOKUP(employee_data[[#This Row],[team]],Sheet1!$D$1:$E$6,2,FALSE)</f>
        <v>5</v>
      </c>
      <c r="H84" s="2">
        <f>COUNTIFS(employee_data[[#All],[team]],employee_data[[#This Row],[team]],employee_data[[#All],[month]],employee_data[[#This Row],[month]])</f>
        <v>5</v>
      </c>
      <c r="I84" s="2">
        <f>employee_data[[#This Row],[actual_headcount/month]]-employee_data[[#This Row],[team_headcount]]</f>
        <v>0</v>
      </c>
    </row>
    <row r="85" spans="1:9" x14ac:dyDescent="0.25">
      <c r="A85" s="2" t="s">
        <v>753</v>
      </c>
      <c r="B85" s="3">
        <v>42522</v>
      </c>
      <c r="C85" s="2">
        <f>employee_data[[#This Row],[weekly_hrs]]*4</f>
        <v>41.975999999999999</v>
      </c>
      <c r="D85" s="2">
        <v>10.494</v>
      </c>
      <c r="E85" s="8">
        <f>employee_data[[#This Row],[monthly_hrs]]*25</f>
        <v>1049.4000000000001</v>
      </c>
      <c r="F85" s="2" t="s">
        <v>763</v>
      </c>
      <c r="G85" s="2">
        <f>VLOOKUP(employee_data[[#This Row],[team]],Sheet1!$D$1:$E$6,2,FALSE)</f>
        <v>5</v>
      </c>
      <c r="H85" s="2">
        <f>COUNTIFS(employee_data[[#All],[team]],employee_data[[#This Row],[team]],employee_data[[#All],[month]],employee_data[[#This Row],[month]])</f>
        <v>5</v>
      </c>
      <c r="I85" s="2">
        <f>employee_data[[#This Row],[actual_headcount/month]]-employee_data[[#This Row],[team_headcount]]</f>
        <v>0</v>
      </c>
    </row>
    <row r="86" spans="1:9" x14ac:dyDescent="0.25">
      <c r="A86" s="2" t="s">
        <v>738</v>
      </c>
      <c r="B86" s="3">
        <v>42522</v>
      </c>
      <c r="C86" s="2">
        <f>employee_data[[#This Row],[weekly_hrs]]*4</f>
        <v>24.182400000000001</v>
      </c>
      <c r="D86" s="2">
        <v>6.0456000000000003</v>
      </c>
      <c r="E86" s="8">
        <f>employee_data[[#This Row],[monthly_hrs]]*25</f>
        <v>604.56000000000006</v>
      </c>
      <c r="F86" s="2" t="s">
        <v>764</v>
      </c>
      <c r="G86" s="2">
        <f>VLOOKUP(employee_data[[#This Row],[team]],Sheet1!$D$1:$E$6,2,FALSE)</f>
        <v>4</v>
      </c>
      <c r="H86" s="2">
        <f>COUNTIFS(employee_data[[#All],[team]],employee_data[[#This Row],[team]],employee_data[[#All],[month]],employee_data[[#This Row],[month]])</f>
        <v>4</v>
      </c>
      <c r="I86" s="2">
        <f>employee_data[[#This Row],[actual_headcount/month]]-employee_data[[#This Row],[team_headcount]]</f>
        <v>0</v>
      </c>
    </row>
    <row r="87" spans="1:9" x14ac:dyDescent="0.25">
      <c r="A87" s="2" t="s">
        <v>742</v>
      </c>
      <c r="B87" s="3">
        <v>42522</v>
      </c>
      <c r="C87" s="2">
        <f>employee_data[[#This Row],[weekly_hrs]]*4</f>
        <v>26.241599999999998</v>
      </c>
      <c r="D87" s="2">
        <v>6.5603999999999996</v>
      </c>
      <c r="E87" s="8">
        <f>employee_data[[#This Row],[monthly_hrs]]*25</f>
        <v>656.04</v>
      </c>
      <c r="F87" s="2" t="s">
        <v>761</v>
      </c>
      <c r="G87" s="2">
        <f>VLOOKUP(employee_data[[#This Row],[team]],Sheet1!$D$1:$E$6,2,FALSE)</f>
        <v>5</v>
      </c>
      <c r="H87" s="2">
        <f>COUNTIFS(employee_data[[#All],[team]],employee_data[[#This Row],[team]],employee_data[[#All],[month]],employee_data[[#This Row],[month]])</f>
        <v>5</v>
      </c>
      <c r="I87" s="2">
        <f>employee_data[[#This Row],[actual_headcount/month]]-employee_data[[#This Row],[team_headcount]]</f>
        <v>0</v>
      </c>
    </row>
    <row r="88" spans="1:9" x14ac:dyDescent="0.25">
      <c r="A88" s="2" t="s">
        <v>746</v>
      </c>
      <c r="B88" s="3">
        <v>42522</v>
      </c>
      <c r="C88" s="2">
        <f>employee_data[[#This Row],[weekly_hrs]]*4</f>
        <v>30.280799999999999</v>
      </c>
      <c r="D88" s="2">
        <v>7.5701999999999998</v>
      </c>
      <c r="E88" s="8">
        <f>employee_data[[#This Row],[monthly_hrs]]*25</f>
        <v>757.02</v>
      </c>
      <c r="F88" s="2" t="s">
        <v>762</v>
      </c>
      <c r="G88" s="2">
        <f>VLOOKUP(employee_data[[#This Row],[team]],Sheet1!$D$1:$E$6,2,FALSE)</f>
        <v>5</v>
      </c>
      <c r="H88" s="2">
        <f>COUNTIFS(employee_data[[#All],[team]],employee_data[[#This Row],[team]],employee_data[[#All],[month]],employee_data[[#This Row],[month]])</f>
        <v>5</v>
      </c>
      <c r="I88" s="2">
        <f>employee_data[[#This Row],[actual_headcount/month]]-employee_data[[#This Row],[team_headcount]]</f>
        <v>0</v>
      </c>
    </row>
    <row r="89" spans="1:9" x14ac:dyDescent="0.25">
      <c r="A89" s="2" t="s">
        <v>750</v>
      </c>
      <c r="B89" s="3">
        <v>42522</v>
      </c>
      <c r="C89" s="2">
        <f>employee_data[[#This Row],[weekly_hrs]]*4</f>
        <v>14.058</v>
      </c>
      <c r="D89" s="2">
        <v>3.5145</v>
      </c>
      <c r="E89" s="8">
        <f>employee_data[[#This Row],[monthly_hrs]]*25</f>
        <v>351.45</v>
      </c>
      <c r="F89" s="2" t="s">
        <v>763</v>
      </c>
      <c r="G89" s="2">
        <f>VLOOKUP(employee_data[[#This Row],[team]],Sheet1!$D$1:$E$6,2,FALSE)</f>
        <v>5</v>
      </c>
      <c r="H89" s="2">
        <f>COUNTIFS(employee_data[[#All],[team]],employee_data[[#This Row],[team]],employee_data[[#All],[month]],employee_data[[#This Row],[month]])</f>
        <v>5</v>
      </c>
      <c r="I89" s="2">
        <f>employee_data[[#This Row],[actual_headcount/month]]-employee_data[[#This Row],[team_headcount]]</f>
        <v>0</v>
      </c>
    </row>
    <row r="90" spans="1:9" x14ac:dyDescent="0.25">
      <c r="A90" s="2" t="s">
        <v>723</v>
      </c>
      <c r="B90" s="3">
        <v>42552</v>
      </c>
      <c r="C90" s="2">
        <f>employee_data[[#This Row],[weekly_hrs]]*4</f>
        <v>32.54</v>
      </c>
      <c r="D90" s="2">
        <v>8.1349999999999998</v>
      </c>
      <c r="E90" s="8">
        <f>employee_data[[#This Row],[monthly_hrs]]*25</f>
        <v>813.5</v>
      </c>
      <c r="F90" s="2" t="s">
        <v>761</v>
      </c>
      <c r="G90" s="2">
        <f>VLOOKUP(employee_data[[#This Row],[team]],Sheet1!$D$1:$E$6,2,FALSE)</f>
        <v>5</v>
      </c>
      <c r="H90" s="2">
        <f>COUNTIFS(employee_data[[#All],[team]],employee_data[[#This Row],[team]],employee_data[[#All],[month]],employee_data[[#This Row],[month]])</f>
        <v>5</v>
      </c>
      <c r="I90" s="2">
        <f>employee_data[[#This Row],[actual_headcount/month]]-employee_data[[#This Row],[team_headcount]]</f>
        <v>0</v>
      </c>
    </row>
    <row r="91" spans="1:9" x14ac:dyDescent="0.25">
      <c r="A91" s="2" t="s">
        <v>739</v>
      </c>
      <c r="B91" s="3">
        <v>42552</v>
      </c>
      <c r="C91" s="2">
        <f>employee_data[[#This Row],[weekly_hrs]]*4</f>
        <v>36.659999999999997</v>
      </c>
      <c r="D91" s="2">
        <v>9.1649999999999991</v>
      </c>
      <c r="E91" s="8">
        <f>employee_data[[#This Row],[monthly_hrs]]*25</f>
        <v>916.49999999999989</v>
      </c>
      <c r="F91" s="2" t="s">
        <v>762</v>
      </c>
      <c r="G91" s="2">
        <f>VLOOKUP(employee_data[[#This Row],[team]],Sheet1!$D$1:$E$6,2,FALSE)</f>
        <v>5</v>
      </c>
      <c r="H91" s="2">
        <f>COUNTIFS(employee_data[[#All],[team]],employee_data[[#This Row],[team]],employee_data[[#All],[month]],employee_data[[#This Row],[month]])</f>
        <v>5</v>
      </c>
      <c r="I91" s="2">
        <f>employee_data[[#This Row],[actual_headcount/month]]-employee_data[[#This Row],[team_headcount]]</f>
        <v>0</v>
      </c>
    </row>
    <row r="92" spans="1:9" x14ac:dyDescent="0.25">
      <c r="A92" s="2" t="s">
        <v>743</v>
      </c>
      <c r="B92" s="3">
        <v>42552</v>
      </c>
      <c r="C92" s="2">
        <f>employee_data[[#This Row],[weekly_hrs]]*4</f>
        <v>44.38</v>
      </c>
      <c r="D92" s="2">
        <v>11.095000000000001</v>
      </c>
      <c r="E92" s="8">
        <f>employee_data[[#This Row],[monthly_hrs]]*25</f>
        <v>1109.5</v>
      </c>
      <c r="F92" s="2" t="s">
        <v>763</v>
      </c>
      <c r="G92" s="2">
        <f>VLOOKUP(employee_data[[#This Row],[team]],Sheet1!$D$1:$E$6,2,FALSE)</f>
        <v>5</v>
      </c>
      <c r="H92" s="2">
        <f>COUNTIFS(employee_data[[#All],[team]],employee_data[[#This Row],[team]],employee_data[[#All],[month]],employee_data[[#This Row],[month]])</f>
        <v>5</v>
      </c>
      <c r="I92" s="2">
        <f>employee_data[[#This Row],[actual_headcount/month]]-employee_data[[#This Row],[team_headcount]]</f>
        <v>0</v>
      </c>
    </row>
    <row r="93" spans="1:9" x14ac:dyDescent="0.25">
      <c r="A93" s="2" t="s">
        <v>747</v>
      </c>
      <c r="B93" s="3">
        <v>42552</v>
      </c>
      <c r="C93" s="2">
        <f>employee_data[[#This Row],[weekly_hrs]]*4</f>
        <v>21.06</v>
      </c>
      <c r="D93" s="2">
        <v>5.2649999999999997</v>
      </c>
      <c r="E93" s="8">
        <f>employee_data[[#This Row],[monthly_hrs]]*25</f>
        <v>526.5</v>
      </c>
      <c r="F93" s="2" t="s">
        <v>764</v>
      </c>
      <c r="G93" s="2">
        <f>VLOOKUP(employee_data[[#This Row],[team]],Sheet1!$D$1:$E$6,2,FALSE)</f>
        <v>4</v>
      </c>
      <c r="H93" s="2">
        <f>COUNTIFS(employee_data[[#All],[team]],employee_data[[#This Row],[team]],employee_data[[#All],[month]],employee_data[[#This Row],[month]])</f>
        <v>4</v>
      </c>
      <c r="I93" s="2">
        <f>employee_data[[#This Row],[actual_headcount/month]]-employee_data[[#This Row],[team_headcount]]</f>
        <v>0</v>
      </c>
    </row>
    <row r="94" spans="1:9" x14ac:dyDescent="0.25">
      <c r="A94" s="2" t="s">
        <v>751</v>
      </c>
      <c r="B94" s="3">
        <v>42552</v>
      </c>
      <c r="C94" s="2">
        <f>employee_data[[#This Row],[weekly_hrs]]*4</f>
        <v>32.4</v>
      </c>
      <c r="D94" s="2">
        <v>8.1</v>
      </c>
      <c r="E94" s="8">
        <f>employee_data[[#This Row],[monthly_hrs]]*25</f>
        <v>810</v>
      </c>
      <c r="F94" s="2" t="s">
        <v>761</v>
      </c>
      <c r="G94" s="2">
        <f>VLOOKUP(employee_data[[#This Row],[team]],Sheet1!$D$1:$E$6,2,FALSE)</f>
        <v>5</v>
      </c>
      <c r="H94" s="2">
        <f>COUNTIFS(employee_data[[#All],[team]],employee_data[[#This Row],[team]],employee_data[[#All],[month]],employee_data[[#This Row],[month]])</f>
        <v>5</v>
      </c>
      <c r="I94" s="2">
        <f>employee_data[[#This Row],[actual_headcount/month]]-employee_data[[#This Row],[team_headcount]]</f>
        <v>0</v>
      </c>
    </row>
    <row r="95" spans="1:9" x14ac:dyDescent="0.25">
      <c r="A95" s="2" t="s">
        <v>736</v>
      </c>
      <c r="B95" s="3">
        <v>42552</v>
      </c>
      <c r="C95" s="2">
        <f>employee_data[[#This Row],[weekly_hrs]]*4</f>
        <v>20.36</v>
      </c>
      <c r="D95" s="2">
        <v>5.09</v>
      </c>
      <c r="E95" s="8">
        <f>employee_data[[#This Row],[monthly_hrs]]*25</f>
        <v>509</v>
      </c>
      <c r="F95" s="2" t="s">
        <v>762</v>
      </c>
      <c r="G95" s="2">
        <f>VLOOKUP(employee_data[[#This Row],[team]],Sheet1!$D$1:$E$6,2,FALSE)</f>
        <v>5</v>
      </c>
      <c r="H95" s="2">
        <f>COUNTIFS(employee_data[[#All],[team]],employee_data[[#This Row],[team]],employee_data[[#All],[month]],employee_data[[#This Row],[month]])</f>
        <v>5</v>
      </c>
      <c r="I95" s="2">
        <f>employee_data[[#This Row],[actual_headcount/month]]-employee_data[[#This Row],[team_headcount]]</f>
        <v>0</v>
      </c>
    </row>
    <row r="96" spans="1:9" x14ac:dyDescent="0.25">
      <c r="A96" s="2" t="s">
        <v>740</v>
      </c>
      <c r="B96" s="3">
        <v>42552</v>
      </c>
      <c r="C96" s="2">
        <f>employee_data[[#This Row],[weekly_hrs]]*4</f>
        <v>20.62</v>
      </c>
      <c r="D96" s="2">
        <v>5.1550000000000002</v>
      </c>
      <c r="E96" s="8">
        <f>employee_data[[#This Row],[monthly_hrs]]*25</f>
        <v>515.5</v>
      </c>
      <c r="F96" s="2" t="s">
        <v>763</v>
      </c>
      <c r="G96" s="2">
        <f>VLOOKUP(employee_data[[#This Row],[team]],Sheet1!$D$1:$E$6,2,FALSE)</f>
        <v>5</v>
      </c>
      <c r="H96" s="2">
        <f>COUNTIFS(employee_data[[#All],[team]],employee_data[[#This Row],[team]],employee_data[[#All],[month]],employee_data[[#This Row],[month]])</f>
        <v>5</v>
      </c>
      <c r="I96" s="2">
        <f>employee_data[[#This Row],[actual_headcount/month]]-employee_data[[#This Row],[team_headcount]]</f>
        <v>0</v>
      </c>
    </row>
    <row r="97" spans="1:9" x14ac:dyDescent="0.25">
      <c r="A97" s="2" t="s">
        <v>744</v>
      </c>
      <c r="B97" s="3">
        <v>42552</v>
      </c>
      <c r="C97" s="2">
        <f>employee_data[[#This Row],[weekly_hrs]]*4</f>
        <v>38.92</v>
      </c>
      <c r="D97" s="2">
        <v>9.73</v>
      </c>
      <c r="E97" s="8">
        <f>employee_data[[#This Row],[monthly_hrs]]*25</f>
        <v>973</v>
      </c>
      <c r="F97" s="2" t="s">
        <v>764</v>
      </c>
      <c r="G97" s="2">
        <f>VLOOKUP(employee_data[[#This Row],[team]],Sheet1!$D$1:$E$6,2,FALSE)</f>
        <v>4</v>
      </c>
      <c r="H97" s="2">
        <f>COUNTIFS(employee_data[[#All],[team]],employee_data[[#This Row],[team]],employee_data[[#All],[month]],employee_data[[#This Row],[month]])</f>
        <v>4</v>
      </c>
      <c r="I97" s="2">
        <f>employee_data[[#This Row],[actual_headcount/month]]-employee_data[[#This Row],[team_headcount]]</f>
        <v>0</v>
      </c>
    </row>
    <row r="98" spans="1:9" x14ac:dyDescent="0.25">
      <c r="A98" s="2" t="s">
        <v>748</v>
      </c>
      <c r="B98" s="3">
        <v>42552</v>
      </c>
      <c r="C98" s="2">
        <f>employee_data[[#This Row],[weekly_hrs]]*4</f>
        <v>22.94</v>
      </c>
      <c r="D98" s="2">
        <v>5.7350000000000003</v>
      </c>
      <c r="E98" s="8">
        <f>employee_data[[#This Row],[monthly_hrs]]*25</f>
        <v>573.5</v>
      </c>
      <c r="F98" s="2" t="s">
        <v>761</v>
      </c>
      <c r="G98" s="2">
        <f>VLOOKUP(employee_data[[#This Row],[team]],Sheet1!$D$1:$E$6,2,FALSE)</f>
        <v>5</v>
      </c>
      <c r="H98" s="2">
        <f>COUNTIFS(employee_data[[#All],[team]],employee_data[[#This Row],[team]],employee_data[[#All],[month]],employee_data[[#This Row],[month]])</f>
        <v>5</v>
      </c>
      <c r="I98" s="2">
        <f>employee_data[[#This Row],[actual_headcount/month]]-employee_data[[#This Row],[team_headcount]]</f>
        <v>0</v>
      </c>
    </row>
    <row r="99" spans="1:9" x14ac:dyDescent="0.25">
      <c r="A99" s="2" t="s">
        <v>752</v>
      </c>
      <c r="B99" s="3">
        <v>42552</v>
      </c>
      <c r="C99" s="2">
        <f>employee_data[[#This Row],[weekly_hrs]]*4</f>
        <v>38.24</v>
      </c>
      <c r="D99" s="2">
        <v>9.56</v>
      </c>
      <c r="E99" s="8">
        <f>employee_data[[#This Row],[monthly_hrs]]*25</f>
        <v>956</v>
      </c>
      <c r="F99" s="2" t="s">
        <v>762</v>
      </c>
      <c r="G99" s="2">
        <f>VLOOKUP(employee_data[[#This Row],[team]],Sheet1!$D$1:$E$6,2,FALSE)</f>
        <v>5</v>
      </c>
      <c r="H99" s="2">
        <f>COUNTIFS(employee_data[[#All],[team]],employee_data[[#This Row],[team]],employee_data[[#All],[month]],employee_data[[#This Row],[month]])</f>
        <v>5</v>
      </c>
      <c r="I99" s="2">
        <f>employee_data[[#This Row],[actual_headcount/month]]-employee_data[[#This Row],[team_headcount]]</f>
        <v>0</v>
      </c>
    </row>
    <row r="100" spans="1:9" x14ac:dyDescent="0.25">
      <c r="A100" s="2" t="s">
        <v>737</v>
      </c>
      <c r="B100" s="3">
        <v>42552</v>
      </c>
      <c r="C100" s="2">
        <f>employee_data[[#This Row],[weekly_hrs]]*4</f>
        <v>25.2</v>
      </c>
      <c r="D100" s="2">
        <v>6.3</v>
      </c>
      <c r="E100" s="8">
        <f>employee_data[[#This Row],[monthly_hrs]]*25</f>
        <v>630</v>
      </c>
      <c r="F100" s="2" t="s">
        <v>764</v>
      </c>
      <c r="G100" s="2">
        <f>VLOOKUP(employee_data[[#This Row],[team]],Sheet1!$D$1:$E$6,2,FALSE)</f>
        <v>4</v>
      </c>
      <c r="H100" s="2">
        <f>COUNTIFS(employee_data[[#All],[team]],employee_data[[#This Row],[team]],employee_data[[#All],[month]],employee_data[[#This Row],[month]])</f>
        <v>4</v>
      </c>
      <c r="I100" s="2">
        <f>employee_data[[#This Row],[actual_headcount/month]]-employee_data[[#This Row],[team_headcount]]</f>
        <v>0</v>
      </c>
    </row>
    <row r="101" spans="1:9" x14ac:dyDescent="0.25">
      <c r="A101" s="2" t="s">
        <v>741</v>
      </c>
      <c r="B101" s="3">
        <v>42552</v>
      </c>
      <c r="C101" s="2">
        <f>employee_data[[#This Row],[weekly_hrs]]*4</f>
        <v>43.88</v>
      </c>
      <c r="D101" s="2">
        <v>10.97</v>
      </c>
      <c r="E101" s="8">
        <f>employee_data[[#This Row],[monthly_hrs]]*25</f>
        <v>1097</v>
      </c>
      <c r="F101" s="2" t="s">
        <v>761</v>
      </c>
      <c r="G101" s="2">
        <f>VLOOKUP(employee_data[[#This Row],[team]],Sheet1!$D$1:$E$6,2,FALSE)</f>
        <v>5</v>
      </c>
      <c r="H101" s="2">
        <f>COUNTIFS(employee_data[[#All],[team]],employee_data[[#This Row],[team]],employee_data[[#All],[month]],employee_data[[#This Row],[month]])</f>
        <v>5</v>
      </c>
      <c r="I101" s="2">
        <f>employee_data[[#This Row],[actual_headcount/month]]-employee_data[[#This Row],[team_headcount]]</f>
        <v>0</v>
      </c>
    </row>
    <row r="102" spans="1:9" x14ac:dyDescent="0.25">
      <c r="A102" s="2" t="s">
        <v>745</v>
      </c>
      <c r="B102" s="3">
        <v>42552</v>
      </c>
      <c r="C102" s="2">
        <f>employee_data[[#This Row],[weekly_hrs]]*4</f>
        <v>41.2</v>
      </c>
      <c r="D102" s="2">
        <v>10.3</v>
      </c>
      <c r="E102" s="8">
        <f>employee_data[[#This Row],[monthly_hrs]]*25</f>
        <v>1030</v>
      </c>
      <c r="F102" s="2" t="s">
        <v>762</v>
      </c>
      <c r="G102" s="2">
        <f>VLOOKUP(employee_data[[#This Row],[team]],Sheet1!$D$1:$E$6,2,FALSE)</f>
        <v>5</v>
      </c>
      <c r="H102" s="2">
        <f>COUNTIFS(employee_data[[#All],[team]],employee_data[[#This Row],[team]],employee_data[[#All],[month]],employee_data[[#This Row],[month]])</f>
        <v>5</v>
      </c>
      <c r="I102" s="2">
        <f>employee_data[[#This Row],[actual_headcount/month]]-employee_data[[#This Row],[team_headcount]]</f>
        <v>0</v>
      </c>
    </row>
    <row r="103" spans="1:9" x14ac:dyDescent="0.25">
      <c r="A103" s="2" t="s">
        <v>749</v>
      </c>
      <c r="B103" s="3">
        <v>42552</v>
      </c>
      <c r="C103" s="2">
        <f>employee_data[[#This Row],[weekly_hrs]]*4</f>
        <v>42.94</v>
      </c>
      <c r="D103" s="2">
        <v>10.734999999999999</v>
      </c>
      <c r="E103" s="8">
        <f>employee_data[[#This Row],[monthly_hrs]]*25</f>
        <v>1073.5</v>
      </c>
      <c r="F103" s="2" t="s">
        <v>763</v>
      </c>
      <c r="G103" s="2">
        <f>VLOOKUP(employee_data[[#This Row],[team]],Sheet1!$D$1:$E$6,2,FALSE)</f>
        <v>5</v>
      </c>
      <c r="H103" s="2">
        <f>COUNTIFS(employee_data[[#All],[team]],employee_data[[#This Row],[team]],employee_data[[#All],[month]],employee_data[[#This Row],[month]])</f>
        <v>5</v>
      </c>
      <c r="I103" s="2">
        <f>employee_data[[#This Row],[actual_headcount/month]]-employee_data[[#This Row],[team_headcount]]</f>
        <v>0</v>
      </c>
    </row>
    <row r="104" spans="1:9" x14ac:dyDescent="0.25">
      <c r="A104" s="2" t="s">
        <v>753</v>
      </c>
      <c r="B104" s="3">
        <v>42552</v>
      </c>
      <c r="C104" s="2">
        <f>employee_data[[#This Row],[weekly_hrs]]*4</f>
        <v>22.3</v>
      </c>
      <c r="D104" s="2">
        <v>5.5750000000000002</v>
      </c>
      <c r="E104" s="8">
        <f>employee_data[[#This Row],[monthly_hrs]]*25</f>
        <v>557.5</v>
      </c>
      <c r="F104" s="2" t="s">
        <v>763</v>
      </c>
      <c r="G104" s="2">
        <f>VLOOKUP(employee_data[[#This Row],[team]],Sheet1!$D$1:$E$6,2,FALSE)</f>
        <v>5</v>
      </c>
      <c r="H104" s="2">
        <f>COUNTIFS(employee_data[[#All],[team]],employee_data[[#This Row],[team]],employee_data[[#All],[month]],employee_data[[#This Row],[month]])</f>
        <v>5</v>
      </c>
      <c r="I104" s="2">
        <f>employee_data[[#This Row],[actual_headcount/month]]-employee_data[[#This Row],[team_headcount]]</f>
        <v>0</v>
      </c>
    </row>
    <row r="105" spans="1:9" x14ac:dyDescent="0.25">
      <c r="A105" s="2" t="s">
        <v>738</v>
      </c>
      <c r="B105" s="3">
        <v>42552</v>
      </c>
      <c r="C105" s="2">
        <f>employee_data[[#This Row],[weekly_hrs]]*4</f>
        <v>15.263999999999999</v>
      </c>
      <c r="D105" s="2">
        <v>3.8159999999999998</v>
      </c>
      <c r="E105" s="8">
        <f>employee_data[[#This Row],[monthly_hrs]]*25</f>
        <v>381.59999999999997</v>
      </c>
      <c r="F105" s="2" t="s">
        <v>764</v>
      </c>
      <c r="G105" s="2">
        <f>VLOOKUP(employee_data[[#This Row],[team]],Sheet1!$D$1:$E$6,2,FALSE)</f>
        <v>4</v>
      </c>
      <c r="H105" s="2">
        <f>COUNTIFS(employee_data[[#All],[team]],employee_data[[#This Row],[team]],employee_data[[#All],[month]],employee_data[[#This Row],[month]])</f>
        <v>4</v>
      </c>
      <c r="I105" s="2">
        <f>employee_data[[#This Row],[actual_headcount/month]]-employee_data[[#This Row],[team_headcount]]</f>
        <v>0</v>
      </c>
    </row>
    <row r="106" spans="1:9" x14ac:dyDescent="0.25">
      <c r="A106" s="2" t="s">
        <v>742</v>
      </c>
      <c r="B106" s="3">
        <v>42552</v>
      </c>
      <c r="C106" s="2">
        <f>employee_data[[#This Row],[weekly_hrs]]*4</f>
        <v>18.552</v>
      </c>
      <c r="D106" s="2">
        <v>4.6379999999999999</v>
      </c>
      <c r="E106" s="8">
        <f>employee_data[[#This Row],[monthly_hrs]]*25</f>
        <v>463.8</v>
      </c>
      <c r="F106" s="2" t="s">
        <v>761</v>
      </c>
      <c r="G106" s="2">
        <f>VLOOKUP(employee_data[[#This Row],[team]],Sheet1!$D$1:$E$6,2,FALSE)</f>
        <v>5</v>
      </c>
      <c r="H106" s="2">
        <f>COUNTIFS(employee_data[[#All],[team]],employee_data[[#This Row],[team]],employee_data[[#All],[month]],employee_data[[#This Row],[month]])</f>
        <v>5</v>
      </c>
      <c r="I106" s="2">
        <f>employee_data[[#This Row],[actual_headcount/month]]-employee_data[[#This Row],[team_headcount]]</f>
        <v>0</v>
      </c>
    </row>
    <row r="107" spans="1:9" x14ac:dyDescent="0.25">
      <c r="A107" s="2" t="s">
        <v>746</v>
      </c>
      <c r="B107" s="3">
        <v>42552</v>
      </c>
      <c r="C107" s="2">
        <f>employee_data[[#This Row],[weekly_hrs]]*4</f>
        <v>13.884</v>
      </c>
      <c r="D107" s="2">
        <v>3.4710000000000001</v>
      </c>
      <c r="E107" s="8">
        <f>employee_data[[#This Row],[monthly_hrs]]*25</f>
        <v>347.1</v>
      </c>
      <c r="F107" s="2" t="s">
        <v>762</v>
      </c>
      <c r="G107" s="2">
        <f>VLOOKUP(employee_data[[#This Row],[team]],Sheet1!$D$1:$E$6,2,FALSE)</f>
        <v>5</v>
      </c>
      <c r="H107" s="2">
        <f>COUNTIFS(employee_data[[#All],[team]],employee_data[[#This Row],[team]],employee_data[[#All],[month]],employee_data[[#This Row],[month]])</f>
        <v>5</v>
      </c>
      <c r="I107" s="2">
        <f>employee_data[[#This Row],[actual_headcount/month]]-employee_data[[#This Row],[team_headcount]]</f>
        <v>0</v>
      </c>
    </row>
    <row r="108" spans="1:9" x14ac:dyDescent="0.25">
      <c r="A108" s="2" t="s">
        <v>750</v>
      </c>
      <c r="B108" s="3">
        <v>42552</v>
      </c>
      <c r="C108" s="2">
        <f>employee_data[[#This Row],[weekly_hrs]]*4</f>
        <v>12.264000000000001</v>
      </c>
      <c r="D108" s="2">
        <v>3.0660000000000003</v>
      </c>
      <c r="E108" s="8">
        <f>employee_data[[#This Row],[monthly_hrs]]*25</f>
        <v>306.60000000000002</v>
      </c>
      <c r="F108" s="2" t="s">
        <v>763</v>
      </c>
      <c r="G108" s="2">
        <f>VLOOKUP(employee_data[[#This Row],[team]],Sheet1!$D$1:$E$6,2,FALSE)</f>
        <v>5</v>
      </c>
      <c r="H108" s="2">
        <f>COUNTIFS(employee_data[[#All],[team]],employee_data[[#This Row],[team]],employee_data[[#All],[month]],employee_data[[#This Row],[month]])</f>
        <v>5</v>
      </c>
      <c r="I108" s="2">
        <f>employee_data[[#This Row],[actual_headcount/month]]-employee_data[[#This Row],[team_headcount]]</f>
        <v>0</v>
      </c>
    </row>
    <row r="109" spans="1:9" x14ac:dyDescent="0.25">
      <c r="A109" s="2" t="s">
        <v>723</v>
      </c>
      <c r="B109" s="3">
        <v>42583</v>
      </c>
      <c r="C109" s="2">
        <f>employee_data[[#This Row],[weekly_hrs]]*4</f>
        <v>27.36</v>
      </c>
      <c r="D109" s="2">
        <v>6.84</v>
      </c>
      <c r="E109" s="8">
        <f>employee_data[[#This Row],[monthly_hrs]]*25</f>
        <v>684</v>
      </c>
      <c r="F109" s="2" t="s">
        <v>761</v>
      </c>
      <c r="G109" s="2">
        <f>VLOOKUP(employee_data[[#This Row],[team]],Sheet1!$D$1:$E$6,2,FALSE)</f>
        <v>5</v>
      </c>
      <c r="H109" s="2">
        <f>COUNTIFS(employee_data[[#All],[team]],employee_data[[#This Row],[team]],employee_data[[#All],[month]],employee_data[[#This Row],[month]])</f>
        <v>5</v>
      </c>
      <c r="I109" s="2">
        <f>employee_data[[#This Row],[actual_headcount/month]]-employee_data[[#This Row],[team_headcount]]</f>
        <v>0</v>
      </c>
    </row>
    <row r="110" spans="1:9" x14ac:dyDescent="0.25">
      <c r="A110" s="2" t="s">
        <v>739</v>
      </c>
      <c r="B110" s="3">
        <v>42583</v>
      </c>
      <c r="C110" s="2">
        <f>employee_data[[#This Row],[weekly_hrs]]*4</f>
        <v>44.06</v>
      </c>
      <c r="D110" s="2">
        <v>11.015000000000001</v>
      </c>
      <c r="E110" s="8">
        <f>employee_data[[#This Row],[monthly_hrs]]*25</f>
        <v>1101.5</v>
      </c>
      <c r="F110" s="2" t="s">
        <v>762</v>
      </c>
      <c r="G110" s="2">
        <f>VLOOKUP(employee_data[[#This Row],[team]],Sheet1!$D$1:$E$6,2,FALSE)</f>
        <v>5</v>
      </c>
      <c r="H110" s="2">
        <f>COUNTIFS(employee_data[[#All],[team]],employee_data[[#This Row],[team]],employee_data[[#All],[month]],employee_data[[#This Row],[month]])</f>
        <v>5</v>
      </c>
      <c r="I110" s="2">
        <f>employee_data[[#This Row],[actual_headcount/month]]-employee_data[[#This Row],[team_headcount]]</f>
        <v>0</v>
      </c>
    </row>
    <row r="111" spans="1:9" x14ac:dyDescent="0.25">
      <c r="A111" s="2" t="s">
        <v>743</v>
      </c>
      <c r="B111" s="3">
        <v>42583</v>
      </c>
      <c r="C111" s="2">
        <f>employee_data[[#This Row],[weekly_hrs]]*4</f>
        <v>40.58</v>
      </c>
      <c r="D111" s="2">
        <v>10.145</v>
      </c>
      <c r="E111" s="8">
        <f>employee_data[[#This Row],[monthly_hrs]]*25</f>
        <v>1014.5</v>
      </c>
      <c r="F111" s="2" t="s">
        <v>763</v>
      </c>
      <c r="G111" s="2">
        <f>VLOOKUP(employee_data[[#This Row],[team]],Sheet1!$D$1:$E$6,2,FALSE)</f>
        <v>5</v>
      </c>
      <c r="H111" s="2">
        <f>COUNTIFS(employee_data[[#All],[team]],employee_data[[#This Row],[team]],employee_data[[#All],[month]],employee_data[[#This Row],[month]])</f>
        <v>5</v>
      </c>
      <c r="I111" s="2">
        <f>employee_data[[#This Row],[actual_headcount/month]]-employee_data[[#This Row],[team_headcount]]</f>
        <v>0</v>
      </c>
    </row>
    <row r="112" spans="1:9" x14ac:dyDescent="0.25">
      <c r="A112" s="2" t="s">
        <v>747</v>
      </c>
      <c r="B112" s="3">
        <v>42583</v>
      </c>
      <c r="C112" s="2">
        <f>employee_data[[#This Row],[weekly_hrs]]*4</f>
        <v>44.58</v>
      </c>
      <c r="D112" s="2">
        <v>11.145</v>
      </c>
      <c r="E112" s="8">
        <f>employee_data[[#This Row],[monthly_hrs]]*25</f>
        <v>1114.5</v>
      </c>
      <c r="F112" s="2" t="s">
        <v>764</v>
      </c>
      <c r="G112" s="2">
        <f>VLOOKUP(employee_data[[#This Row],[team]],Sheet1!$D$1:$E$6,2,FALSE)</f>
        <v>4</v>
      </c>
      <c r="H112" s="2">
        <f>COUNTIFS(employee_data[[#All],[team]],employee_data[[#This Row],[team]],employee_data[[#All],[month]],employee_data[[#This Row],[month]])</f>
        <v>4</v>
      </c>
      <c r="I112" s="2">
        <f>employee_data[[#This Row],[actual_headcount/month]]-employee_data[[#This Row],[team_headcount]]</f>
        <v>0</v>
      </c>
    </row>
    <row r="113" spans="1:9" x14ac:dyDescent="0.25">
      <c r="A113" s="2" t="s">
        <v>751</v>
      </c>
      <c r="B113" s="3">
        <v>42583</v>
      </c>
      <c r="C113" s="2">
        <f>employee_data[[#This Row],[weekly_hrs]]*4</f>
        <v>37</v>
      </c>
      <c r="D113" s="2">
        <v>9.25</v>
      </c>
      <c r="E113" s="8">
        <f>employee_data[[#This Row],[monthly_hrs]]*25</f>
        <v>925</v>
      </c>
      <c r="F113" s="2" t="s">
        <v>761</v>
      </c>
      <c r="G113" s="2">
        <f>VLOOKUP(employee_data[[#This Row],[team]],Sheet1!$D$1:$E$6,2,FALSE)</f>
        <v>5</v>
      </c>
      <c r="H113" s="2">
        <f>COUNTIFS(employee_data[[#All],[team]],employee_data[[#This Row],[team]],employee_data[[#All],[month]],employee_data[[#This Row],[month]])</f>
        <v>5</v>
      </c>
      <c r="I113" s="2">
        <f>employee_data[[#This Row],[actual_headcount/month]]-employee_data[[#This Row],[team_headcount]]</f>
        <v>0</v>
      </c>
    </row>
    <row r="114" spans="1:9" x14ac:dyDescent="0.25">
      <c r="A114" s="2" t="s">
        <v>736</v>
      </c>
      <c r="B114" s="3">
        <v>42583</v>
      </c>
      <c r="C114" s="2">
        <f>employee_data[[#This Row],[weekly_hrs]]*4</f>
        <v>21.94</v>
      </c>
      <c r="D114" s="2">
        <v>5.4850000000000003</v>
      </c>
      <c r="E114" s="8">
        <f>employee_data[[#This Row],[monthly_hrs]]*25</f>
        <v>548.5</v>
      </c>
      <c r="F114" s="2" t="s">
        <v>762</v>
      </c>
      <c r="G114" s="2">
        <f>VLOOKUP(employee_data[[#This Row],[team]],Sheet1!$D$1:$E$6,2,FALSE)</f>
        <v>5</v>
      </c>
      <c r="H114" s="2">
        <f>COUNTIFS(employee_data[[#All],[team]],employee_data[[#This Row],[team]],employee_data[[#All],[month]],employee_data[[#This Row],[month]])</f>
        <v>5</v>
      </c>
      <c r="I114" s="2">
        <f>employee_data[[#This Row],[actual_headcount/month]]-employee_data[[#This Row],[team_headcount]]</f>
        <v>0</v>
      </c>
    </row>
    <row r="115" spans="1:9" x14ac:dyDescent="0.25">
      <c r="A115" s="2" t="s">
        <v>740</v>
      </c>
      <c r="B115" s="3">
        <v>42583</v>
      </c>
      <c r="C115" s="2">
        <f>employee_data[[#This Row],[weekly_hrs]]*4</f>
        <v>33.64</v>
      </c>
      <c r="D115" s="2">
        <v>8.41</v>
      </c>
      <c r="E115" s="8">
        <f>employee_data[[#This Row],[monthly_hrs]]*25</f>
        <v>841</v>
      </c>
      <c r="F115" s="2" t="s">
        <v>763</v>
      </c>
      <c r="G115" s="2">
        <f>VLOOKUP(employee_data[[#This Row],[team]],Sheet1!$D$1:$E$6,2,FALSE)</f>
        <v>5</v>
      </c>
      <c r="H115" s="2">
        <f>COUNTIFS(employee_data[[#All],[team]],employee_data[[#This Row],[team]],employee_data[[#All],[month]],employee_data[[#This Row],[month]])</f>
        <v>5</v>
      </c>
      <c r="I115" s="2">
        <f>employee_data[[#This Row],[actual_headcount/month]]-employee_data[[#This Row],[team_headcount]]</f>
        <v>0</v>
      </c>
    </row>
    <row r="116" spans="1:9" x14ac:dyDescent="0.25">
      <c r="A116" s="2" t="s">
        <v>744</v>
      </c>
      <c r="B116" s="3">
        <v>42583</v>
      </c>
      <c r="C116" s="2">
        <f>employee_data[[#This Row],[weekly_hrs]]*4</f>
        <v>23.72</v>
      </c>
      <c r="D116" s="2">
        <v>5.93</v>
      </c>
      <c r="E116" s="8">
        <f>employee_data[[#This Row],[monthly_hrs]]*25</f>
        <v>593</v>
      </c>
      <c r="F116" s="2" t="s">
        <v>764</v>
      </c>
      <c r="G116" s="2">
        <f>VLOOKUP(employee_data[[#This Row],[team]],Sheet1!$D$1:$E$6,2,FALSE)</f>
        <v>4</v>
      </c>
      <c r="H116" s="2">
        <f>COUNTIFS(employee_data[[#All],[team]],employee_data[[#This Row],[team]],employee_data[[#All],[month]],employee_data[[#This Row],[month]])</f>
        <v>4</v>
      </c>
      <c r="I116" s="2">
        <f>employee_data[[#This Row],[actual_headcount/month]]-employee_data[[#This Row],[team_headcount]]</f>
        <v>0</v>
      </c>
    </row>
    <row r="117" spans="1:9" x14ac:dyDescent="0.25">
      <c r="A117" s="2" t="s">
        <v>748</v>
      </c>
      <c r="B117" s="3">
        <v>42583</v>
      </c>
      <c r="C117" s="2">
        <f>employee_data[[#This Row],[weekly_hrs]]*4</f>
        <v>45.6</v>
      </c>
      <c r="D117" s="2">
        <v>11.4</v>
      </c>
      <c r="E117" s="8">
        <f>employee_data[[#This Row],[monthly_hrs]]*25</f>
        <v>1140</v>
      </c>
      <c r="F117" s="2" t="s">
        <v>761</v>
      </c>
      <c r="G117" s="2">
        <f>VLOOKUP(employee_data[[#This Row],[team]],Sheet1!$D$1:$E$6,2,FALSE)</f>
        <v>5</v>
      </c>
      <c r="H117" s="2">
        <f>COUNTIFS(employee_data[[#All],[team]],employee_data[[#This Row],[team]],employee_data[[#All],[month]],employee_data[[#This Row],[month]])</f>
        <v>5</v>
      </c>
      <c r="I117" s="2">
        <f>employee_data[[#This Row],[actual_headcount/month]]-employee_data[[#This Row],[team_headcount]]</f>
        <v>0</v>
      </c>
    </row>
    <row r="118" spans="1:9" x14ac:dyDescent="0.25">
      <c r="A118" s="2" t="s">
        <v>752</v>
      </c>
      <c r="B118" s="3">
        <v>42583</v>
      </c>
      <c r="C118" s="2">
        <f>employee_data[[#This Row],[weekly_hrs]]*4</f>
        <v>39.4</v>
      </c>
      <c r="D118" s="2">
        <v>9.85</v>
      </c>
      <c r="E118" s="8">
        <f>employee_data[[#This Row],[monthly_hrs]]*25</f>
        <v>985</v>
      </c>
      <c r="F118" s="2" t="s">
        <v>762</v>
      </c>
      <c r="G118" s="2">
        <f>VLOOKUP(employee_data[[#This Row],[team]],Sheet1!$D$1:$E$6,2,FALSE)</f>
        <v>5</v>
      </c>
      <c r="H118" s="2">
        <f>COUNTIFS(employee_data[[#All],[team]],employee_data[[#This Row],[team]],employee_data[[#All],[month]],employee_data[[#This Row],[month]])</f>
        <v>5</v>
      </c>
      <c r="I118" s="2">
        <f>employee_data[[#This Row],[actual_headcount/month]]-employee_data[[#This Row],[team_headcount]]</f>
        <v>0</v>
      </c>
    </row>
    <row r="119" spans="1:9" x14ac:dyDescent="0.25">
      <c r="A119" s="2" t="s">
        <v>737</v>
      </c>
      <c r="B119" s="3">
        <v>42583</v>
      </c>
      <c r="C119" s="2">
        <f>employee_data[[#This Row],[weekly_hrs]]*4</f>
        <v>34.299999999999997</v>
      </c>
      <c r="D119" s="2">
        <v>8.5749999999999993</v>
      </c>
      <c r="E119" s="8">
        <f>employee_data[[#This Row],[monthly_hrs]]*25</f>
        <v>857.49999999999989</v>
      </c>
      <c r="F119" s="2" t="s">
        <v>764</v>
      </c>
      <c r="G119" s="2">
        <f>VLOOKUP(employee_data[[#This Row],[team]],Sheet1!$D$1:$E$6,2,FALSE)</f>
        <v>4</v>
      </c>
      <c r="H119" s="2">
        <f>COUNTIFS(employee_data[[#All],[team]],employee_data[[#This Row],[team]],employee_data[[#All],[month]],employee_data[[#This Row],[month]])</f>
        <v>4</v>
      </c>
      <c r="I119" s="2">
        <f>employee_data[[#This Row],[actual_headcount/month]]-employee_data[[#This Row],[team_headcount]]</f>
        <v>0</v>
      </c>
    </row>
    <row r="120" spans="1:9" x14ac:dyDescent="0.25">
      <c r="A120" s="2" t="s">
        <v>741</v>
      </c>
      <c r="B120" s="3">
        <v>42583</v>
      </c>
      <c r="C120" s="2">
        <f>employee_data[[#This Row],[weekly_hrs]]*4</f>
        <v>36.54</v>
      </c>
      <c r="D120" s="2">
        <v>9.1349999999999998</v>
      </c>
      <c r="E120" s="8">
        <f>employee_data[[#This Row],[monthly_hrs]]*25</f>
        <v>913.5</v>
      </c>
      <c r="F120" s="2" t="s">
        <v>761</v>
      </c>
      <c r="G120" s="2">
        <f>VLOOKUP(employee_data[[#This Row],[team]],Sheet1!$D$1:$E$6,2,FALSE)</f>
        <v>5</v>
      </c>
      <c r="H120" s="2">
        <f>COUNTIFS(employee_data[[#All],[team]],employee_data[[#This Row],[team]],employee_data[[#All],[month]],employee_data[[#This Row],[month]])</f>
        <v>5</v>
      </c>
      <c r="I120" s="2">
        <f>employee_data[[#This Row],[actual_headcount/month]]-employee_data[[#This Row],[team_headcount]]</f>
        <v>0</v>
      </c>
    </row>
    <row r="121" spans="1:9" x14ac:dyDescent="0.25">
      <c r="A121" s="2" t="s">
        <v>745</v>
      </c>
      <c r="B121" s="3">
        <v>42583</v>
      </c>
      <c r="C121" s="2">
        <f>employee_data[[#This Row],[weekly_hrs]]*4</f>
        <v>34.64</v>
      </c>
      <c r="D121" s="2">
        <v>8.66</v>
      </c>
      <c r="E121" s="8">
        <f>employee_data[[#This Row],[monthly_hrs]]*25</f>
        <v>866</v>
      </c>
      <c r="F121" s="2" t="s">
        <v>762</v>
      </c>
      <c r="G121" s="2">
        <f>VLOOKUP(employee_data[[#This Row],[team]],Sheet1!$D$1:$E$6,2,FALSE)</f>
        <v>5</v>
      </c>
      <c r="H121" s="2">
        <f>COUNTIFS(employee_data[[#All],[team]],employee_data[[#This Row],[team]],employee_data[[#All],[month]],employee_data[[#This Row],[month]])</f>
        <v>5</v>
      </c>
      <c r="I121" s="2">
        <f>employee_data[[#This Row],[actual_headcount/month]]-employee_data[[#This Row],[team_headcount]]</f>
        <v>0</v>
      </c>
    </row>
    <row r="122" spans="1:9" x14ac:dyDescent="0.25">
      <c r="A122" s="2" t="s">
        <v>749</v>
      </c>
      <c r="B122" s="3">
        <v>42583</v>
      </c>
      <c r="C122" s="2">
        <f>employee_data[[#This Row],[weekly_hrs]]*4</f>
        <v>30.76</v>
      </c>
      <c r="D122" s="2">
        <v>7.69</v>
      </c>
      <c r="E122" s="8">
        <f>employee_data[[#This Row],[monthly_hrs]]*25</f>
        <v>769</v>
      </c>
      <c r="F122" s="2" t="s">
        <v>763</v>
      </c>
      <c r="G122" s="2">
        <f>VLOOKUP(employee_data[[#This Row],[team]],Sheet1!$D$1:$E$6,2,FALSE)</f>
        <v>5</v>
      </c>
      <c r="H122" s="2">
        <f>COUNTIFS(employee_data[[#All],[team]],employee_data[[#This Row],[team]],employee_data[[#All],[month]],employee_data[[#This Row],[month]])</f>
        <v>5</v>
      </c>
      <c r="I122" s="2">
        <f>employee_data[[#This Row],[actual_headcount/month]]-employee_data[[#This Row],[team_headcount]]</f>
        <v>0</v>
      </c>
    </row>
    <row r="123" spans="1:9" x14ac:dyDescent="0.25">
      <c r="A123" s="2" t="s">
        <v>753</v>
      </c>
      <c r="B123" s="3">
        <v>42583</v>
      </c>
      <c r="C123" s="2">
        <f>employee_data[[#This Row],[weekly_hrs]]*4</f>
        <v>25.7</v>
      </c>
      <c r="D123" s="2">
        <v>6.4249999999999998</v>
      </c>
      <c r="E123" s="8">
        <f>employee_data[[#This Row],[monthly_hrs]]*25</f>
        <v>642.5</v>
      </c>
      <c r="F123" s="2" t="s">
        <v>763</v>
      </c>
      <c r="G123" s="2">
        <f>VLOOKUP(employee_data[[#This Row],[team]],Sheet1!$D$1:$E$6,2,FALSE)</f>
        <v>5</v>
      </c>
      <c r="H123" s="2">
        <f>COUNTIFS(employee_data[[#All],[team]],employee_data[[#This Row],[team]],employee_data[[#All],[month]],employee_data[[#This Row],[month]])</f>
        <v>5</v>
      </c>
      <c r="I123" s="2">
        <f>employee_data[[#This Row],[actual_headcount/month]]-employee_data[[#This Row],[team_headcount]]</f>
        <v>0</v>
      </c>
    </row>
    <row r="124" spans="1:9" x14ac:dyDescent="0.25">
      <c r="A124" s="2" t="s">
        <v>738</v>
      </c>
      <c r="B124" s="3">
        <v>42583</v>
      </c>
      <c r="C124" s="2">
        <f>employee_data[[#This Row],[weekly_hrs]]*4</f>
        <v>23.436</v>
      </c>
      <c r="D124" s="2">
        <v>5.859</v>
      </c>
      <c r="E124" s="8">
        <f>employee_data[[#This Row],[monthly_hrs]]*25</f>
        <v>585.9</v>
      </c>
      <c r="F124" s="2" t="s">
        <v>764</v>
      </c>
      <c r="G124" s="2">
        <f>VLOOKUP(employee_data[[#This Row],[team]],Sheet1!$D$1:$E$6,2,FALSE)</f>
        <v>4</v>
      </c>
      <c r="H124" s="2">
        <f>COUNTIFS(employee_data[[#All],[team]],employee_data[[#This Row],[team]],employee_data[[#All],[month]],employee_data[[#This Row],[month]])</f>
        <v>4</v>
      </c>
      <c r="I124" s="2">
        <f>employee_data[[#This Row],[actual_headcount/month]]-employee_data[[#This Row],[team_headcount]]</f>
        <v>0</v>
      </c>
    </row>
    <row r="125" spans="1:9" x14ac:dyDescent="0.25">
      <c r="A125" s="2" t="s">
        <v>742</v>
      </c>
      <c r="B125" s="3">
        <v>42583</v>
      </c>
      <c r="C125" s="2">
        <f>employee_data[[#This Row],[weekly_hrs]]*4</f>
        <v>17.712</v>
      </c>
      <c r="D125" s="2">
        <v>4.4279999999999999</v>
      </c>
      <c r="E125" s="8">
        <f>employee_data[[#This Row],[monthly_hrs]]*25</f>
        <v>442.8</v>
      </c>
      <c r="F125" s="2" t="s">
        <v>761</v>
      </c>
      <c r="G125" s="2">
        <f>VLOOKUP(employee_data[[#This Row],[team]],Sheet1!$D$1:$E$6,2,FALSE)</f>
        <v>5</v>
      </c>
      <c r="H125" s="2">
        <f>COUNTIFS(employee_data[[#All],[team]],employee_data[[#This Row],[team]],employee_data[[#All],[month]],employee_data[[#This Row],[month]])</f>
        <v>5</v>
      </c>
      <c r="I125" s="2">
        <f>employee_data[[#This Row],[actual_headcount/month]]-employee_data[[#This Row],[team_headcount]]</f>
        <v>0</v>
      </c>
    </row>
    <row r="126" spans="1:9" x14ac:dyDescent="0.25">
      <c r="A126" s="2" t="s">
        <v>746</v>
      </c>
      <c r="B126" s="3">
        <v>42583</v>
      </c>
      <c r="C126" s="2">
        <f>employee_data[[#This Row],[weekly_hrs]]*4</f>
        <v>25.56</v>
      </c>
      <c r="D126" s="2">
        <v>6.39</v>
      </c>
      <c r="E126" s="8">
        <f>employee_data[[#This Row],[monthly_hrs]]*25</f>
        <v>639</v>
      </c>
      <c r="F126" s="2" t="s">
        <v>762</v>
      </c>
      <c r="G126" s="2">
        <f>VLOOKUP(employee_data[[#This Row],[team]],Sheet1!$D$1:$E$6,2,FALSE)</f>
        <v>5</v>
      </c>
      <c r="H126" s="2">
        <f>COUNTIFS(employee_data[[#All],[team]],employee_data[[#This Row],[team]],employee_data[[#All],[month]],employee_data[[#This Row],[month]])</f>
        <v>5</v>
      </c>
      <c r="I126" s="2">
        <f>employee_data[[#This Row],[actual_headcount/month]]-employee_data[[#This Row],[team_headcount]]</f>
        <v>0</v>
      </c>
    </row>
    <row r="127" spans="1:9" x14ac:dyDescent="0.25">
      <c r="A127" s="2" t="s">
        <v>750</v>
      </c>
      <c r="B127" s="3">
        <v>42583</v>
      </c>
      <c r="C127" s="2">
        <f>employee_data[[#This Row],[weekly_hrs]]*4</f>
        <v>14.879999999999999</v>
      </c>
      <c r="D127" s="2">
        <v>3.7199999999999998</v>
      </c>
      <c r="E127" s="8">
        <f>employee_data[[#This Row],[monthly_hrs]]*25</f>
        <v>372</v>
      </c>
      <c r="F127" s="2" t="s">
        <v>763</v>
      </c>
      <c r="G127" s="2">
        <f>VLOOKUP(employee_data[[#This Row],[team]],Sheet1!$D$1:$E$6,2,FALSE)</f>
        <v>5</v>
      </c>
      <c r="H127" s="2">
        <f>COUNTIFS(employee_data[[#All],[team]],employee_data[[#This Row],[team]],employee_data[[#All],[month]],employee_data[[#This Row],[month]])</f>
        <v>5</v>
      </c>
      <c r="I127" s="2">
        <f>employee_data[[#This Row],[actual_headcount/month]]-employee_data[[#This Row],[team_headcount]]</f>
        <v>0</v>
      </c>
    </row>
    <row r="128" spans="1:9" x14ac:dyDescent="0.25">
      <c r="A128" s="2" t="s">
        <v>723</v>
      </c>
      <c r="B128" s="3">
        <v>42614</v>
      </c>
      <c r="C128" s="2">
        <f>employee_data[[#This Row],[weekly_hrs]]*4</f>
        <v>40.32</v>
      </c>
      <c r="D128" s="2">
        <v>10.08</v>
      </c>
      <c r="E128" s="8">
        <f>employee_data[[#This Row],[monthly_hrs]]*25</f>
        <v>1008</v>
      </c>
      <c r="F128" s="2" t="s">
        <v>761</v>
      </c>
      <c r="G128" s="2">
        <f>VLOOKUP(employee_data[[#This Row],[team]],Sheet1!$D$1:$E$6,2,FALSE)</f>
        <v>5</v>
      </c>
      <c r="H128" s="2">
        <f>COUNTIFS(employee_data[[#All],[team]],employee_data[[#This Row],[team]],employee_data[[#All],[month]],employee_data[[#This Row],[month]])</f>
        <v>5</v>
      </c>
      <c r="I128" s="2">
        <f>employee_data[[#This Row],[actual_headcount/month]]-employee_data[[#This Row],[team_headcount]]</f>
        <v>0</v>
      </c>
    </row>
    <row r="129" spans="1:9" x14ac:dyDescent="0.25">
      <c r="A129" s="2" t="s">
        <v>739</v>
      </c>
      <c r="B129" s="3">
        <v>42614</v>
      </c>
      <c r="C129" s="2">
        <f>employee_data[[#This Row],[weekly_hrs]]*4</f>
        <v>42.5</v>
      </c>
      <c r="D129" s="2">
        <v>10.625</v>
      </c>
      <c r="E129" s="8">
        <f>employee_data[[#This Row],[monthly_hrs]]*25</f>
        <v>1062.5</v>
      </c>
      <c r="F129" s="2" t="s">
        <v>762</v>
      </c>
      <c r="G129" s="2">
        <f>VLOOKUP(employee_data[[#This Row],[team]],Sheet1!$D$1:$E$6,2,FALSE)</f>
        <v>5</v>
      </c>
      <c r="H129" s="2">
        <f>COUNTIFS(employee_data[[#All],[team]],employee_data[[#This Row],[team]],employee_data[[#All],[month]],employee_data[[#This Row],[month]])</f>
        <v>5</v>
      </c>
      <c r="I129" s="2">
        <f>employee_data[[#This Row],[actual_headcount/month]]-employee_data[[#This Row],[team_headcount]]</f>
        <v>0</v>
      </c>
    </row>
    <row r="130" spans="1:9" x14ac:dyDescent="0.25">
      <c r="A130" s="2" t="s">
        <v>743</v>
      </c>
      <c r="B130" s="3">
        <v>42614</v>
      </c>
      <c r="C130" s="2">
        <f>employee_data[[#This Row],[weekly_hrs]]*4</f>
        <v>40.479999999999997</v>
      </c>
      <c r="D130" s="2">
        <v>10.119999999999999</v>
      </c>
      <c r="E130" s="8">
        <f>employee_data[[#This Row],[monthly_hrs]]*25</f>
        <v>1011.9999999999999</v>
      </c>
      <c r="F130" s="2" t="s">
        <v>763</v>
      </c>
      <c r="G130" s="2">
        <f>VLOOKUP(employee_data[[#This Row],[team]],Sheet1!$D$1:$E$6,2,FALSE)</f>
        <v>5</v>
      </c>
      <c r="H130" s="2">
        <f>COUNTIFS(employee_data[[#All],[team]],employee_data[[#This Row],[team]],employee_data[[#All],[month]],employee_data[[#This Row],[month]])</f>
        <v>5</v>
      </c>
      <c r="I130" s="2">
        <f>employee_data[[#This Row],[actual_headcount/month]]-employee_data[[#This Row],[team_headcount]]</f>
        <v>0</v>
      </c>
    </row>
    <row r="131" spans="1:9" x14ac:dyDescent="0.25">
      <c r="A131" s="2" t="s">
        <v>747</v>
      </c>
      <c r="B131" s="3">
        <v>42614</v>
      </c>
      <c r="C131" s="2">
        <f>employee_data[[#This Row],[weekly_hrs]]*4</f>
        <v>44.18</v>
      </c>
      <c r="D131" s="2">
        <v>11.045</v>
      </c>
      <c r="E131" s="8">
        <f>employee_data[[#This Row],[monthly_hrs]]*25</f>
        <v>1104.5</v>
      </c>
      <c r="F131" s="2" t="s">
        <v>764</v>
      </c>
      <c r="G131" s="2">
        <f>VLOOKUP(employee_data[[#This Row],[team]],Sheet1!$D$1:$E$6,2,FALSE)</f>
        <v>4</v>
      </c>
      <c r="H131" s="2">
        <f>COUNTIFS(employee_data[[#All],[team]],employee_data[[#This Row],[team]],employee_data[[#All],[month]],employee_data[[#This Row],[month]])</f>
        <v>4</v>
      </c>
      <c r="I131" s="2">
        <f>employee_data[[#This Row],[actual_headcount/month]]-employee_data[[#This Row],[team_headcount]]</f>
        <v>0</v>
      </c>
    </row>
    <row r="132" spans="1:9" x14ac:dyDescent="0.25">
      <c r="A132" s="2" t="s">
        <v>751</v>
      </c>
      <c r="B132" s="3">
        <v>42614</v>
      </c>
      <c r="C132" s="2">
        <f>employee_data[[#This Row],[weekly_hrs]]*4</f>
        <v>31.96</v>
      </c>
      <c r="D132" s="2">
        <v>7.99</v>
      </c>
      <c r="E132" s="8">
        <f>employee_data[[#This Row],[monthly_hrs]]*25</f>
        <v>799</v>
      </c>
      <c r="F132" s="2" t="s">
        <v>761</v>
      </c>
      <c r="G132" s="2">
        <f>VLOOKUP(employee_data[[#This Row],[team]],Sheet1!$D$1:$E$6,2,FALSE)</f>
        <v>5</v>
      </c>
      <c r="H132" s="2">
        <f>COUNTIFS(employee_data[[#All],[team]],employee_data[[#This Row],[team]],employee_data[[#All],[month]],employee_data[[#This Row],[month]])</f>
        <v>5</v>
      </c>
      <c r="I132" s="2">
        <f>employee_data[[#This Row],[actual_headcount/month]]-employee_data[[#This Row],[team_headcount]]</f>
        <v>0</v>
      </c>
    </row>
    <row r="133" spans="1:9" x14ac:dyDescent="0.25">
      <c r="A133" s="2" t="s">
        <v>736</v>
      </c>
      <c r="B133" s="3">
        <v>42614</v>
      </c>
      <c r="C133" s="2">
        <f>employee_data[[#This Row],[weekly_hrs]]*4</f>
        <v>29.62</v>
      </c>
      <c r="D133" s="2">
        <v>7.4050000000000002</v>
      </c>
      <c r="E133" s="8">
        <f>employee_data[[#This Row],[monthly_hrs]]*25</f>
        <v>740.5</v>
      </c>
      <c r="F133" s="2" t="s">
        <v>762</v>
      </c>
      <c r="G133" s="2">
        <f>VLOOKUP(employee_data[[#This Row],[team]],Sheet1!$D$1:$E$6,2,FALSE)</f>
        <v>5</v>
      </c>
      <c r="H133" s="2">
        <f>COUNTIFS(employee_data[[#All],[team]],employee_data[[#This Row],[team]],employee_data[[#All],[month]],employee_data[[#This Row],[month]])</f>
        <v>5</v>
      </c>
      <c r="I133" s="2">
        <f>employee_data[[#This Row],[actual_headcount/month]]-employee_data[[#This Row],[team_headcount]]</f>
        <v>0</v>
      </c>
    </row>
    <row r="134" spans="1:9" x14ac:dyDescent="0.25">
      <c r="A134" s="2" t="s">
        <v>740</v>
      </c>
      <c r="B134" s="3">
        <v>42614</v>
      </c>
      <c r="C134" s="2">
        <f>employee_data[[#This Row],[weekly_hrs]]*4</f>
        <v>28.74</v>
      </c>
      <c r="D134" s="2">
        <v>7.1849999999999996</v>
      </c>
      <c r="E134" s="8">
        <f>employee_data[[#This Row],[monthly_hrs]]*25</f>
        <v>718.5</v>
      </c>
      <c r="F134" s="2" t="s">
        <v>763</v>
      </c>
      <c r="G134" s="2">
        <f>VLOOKUP(employee_data[[#This Row],[team]],Sheet1!$D$1:$E$6,2,FALSE)</f>
        <v>5</v>
      </c>
      <c r="H134" s="2">
        <f>COUNTIFS(employee_data[[#All],[team]],employee_data[[#This Row],[team]],employee_data[[#All],[month]],employee_data[[#This Row],[month]])</f>
        <v>5</v>
      </c>
      <c r="I134" s="2">
        <f>employee_data[[#This Row],[actual_headcount/month]]-employee_data[[#This Row],[team_headcount]]</f>
        <v>0</v>
      </c>
    </row>
    <row r="135" spans="1:9" x14ac:dyDescent="0.25">
      <c r="A135" s="2" t="s">
        <v>744</v>
      </c>
      <c r="B135" s="3">
        <v>42614</v>
      </c>
      <c r="C135" s="2">
        <f>employee_data[[#This Row],[weekly_hrs]]*4</f>
        <v>45.32</v>
      </c>
      <c r="D135" s="2">
        <v>11.33</v>
      </c>
      <c r="E135" s="8">
        <f>employee_data[[#This Row],[monthly_hrs]]*25</f>
        <v>1133</v>
      </c>
      <c r="F135" s="2" t="s">
        <v>764</v>
      </c>
      <c r="G135" s="2">
        <f>VLOOKUP(employee_data[[#This Row],[team]],Sheet1!$D$1:$E$6,2,FALSE)</f>
        <v>4</v>
      </c>
      <c r="H135" s="2">
        <f>COUNTIFS(employee_data[[#All],[team]],employee_data[[#This Row],[team]],employee_data[[#All],[month]],employee_data[[#This Row],[month]])</f>
        <v>4</v>
      </c>
      <c r="I135" s="2">
        <f>employee_data[[#This Row],[actual_headcount/month]]-employee_data[[#This Row],[team_headcount]]</f>
        <v>0</v>
      </c>
    </row>
    <row r="136" spans="1:9" x14ac:dyDescent="0.25">
      <c r="A136" s="2" t="s">
        <v>748</v>
      </c>
      <c r="B136" s="3">
        <v>42614</v>
      </c>
      <c r="C136" s="2">
        <f>employee_data[[#This Row],[weekly_hrs]]*4</f>
        <v>40.520000000000003</v>
      </c>
      <c r="D136" s="2">
        <v>10.130000000000001</v>
      </c>
      <c r="E136" s="8">
        <f>employee_data[[#This Row],[monthly_hrs]]*25</f>
        <v>1013.0000000000001</v>
      </c>
      <c r="F136" s="2" t="s">
        <v>761</v>
      </c>
      <c r="G136" s="2">
        <f>VLOOKUP(employee_data[[#This Row],[team]],Sheet1!$D$1:$E$6,2,FALSE)</f>
        <v>5</v>
      </c>
      <c r="H136" s="2">
        <f>COUNTIFS(employee_data[[#All],[team]],employee_data[[#This Row],[team]],employee_data[[#All],[month]],employee_data[[#This Row],[month]])</f>
        <v>5</v>
      </c>
      <c r="I136" s="2">
        <f>employee_data[[#This Row],[actual_headcount/month]]-employee_data[[#This Row],[team_headcount]]</f>
        <v>0</v>
      </c>
    </row>
    <row r="137" spans="1:9" x14ac:dyDescent="0.25">
      <c r="A137" s="2" t="s">
        <v>752</v>
      </c>
      <c r="B137" s="3">
        <v>42614</v>
      </c>
      <c r="C137" s="2">
        <f>employee_data[[#This Row],[weekly_hrs]]*4</f>
        <v>39.44</v>
      </c>
      <c r="D137" s="2">
        <v>9.86</v>
      </c>
      <c r="E137" s="8">
        <f>employee_data[[#This Row],[monthly_hrs]]*25</f>
        <v>986</v>
      </c>
      <c r="F137" s="2" t="s">
        <v>762</v>
      </c>
      <c r="G137" s="2">
        <f>VLOOKUP(employee_data[[#This Row],[team]],Sheet1!$D$1:$E$6,2,FALSE)</f>
        <v>5</v>
      </c>
      <c r="H137" s="2">
        <f>COUNTIFS(employee_data[[#All],[team]],employee_data[[#This Row],[team]],employee_data[[#All],[month]],employee_data[[#This Row],[month]])</f>
        <v>5</v>
      </c>
      <c r="I137" s="2">
        <f>employee_data[[#This Row],[actual_headcount/month]]-employee_data[[#This Row],[team_headcount]]</f>
        <v>0</v>
      </c>
    </row>
    <row r="138" spans="1:9" x14ac:dyDescent="0.25">
      <c r="A138" s="2" t="s">
        <v>737</v>
      </c>
      <c r="B138" s="3">
        <v>42614</v>
      </c>
      <c r="C138" s="2">
        <f>employee_data[[#This Row],[weekly_hrs]]*4</f>
        <v>46.44</v>
      </c>
      <c r="D138" s="2">
        <v>11.61</v>
      </c>
      <c r="E138" s="8">
        <f>employee_data[[#This Row],[monthly_hrs]]*25</f>
        <v>1161</v>
      </c>
      <c r="F138" s="2" t="s">
        <v>764</v>
      </c>
      <c r="G138" s="2">
        <f>VLOOKUP(employee_data[[#This Row],[team]],Sheet1!$D$1:$E$6,2,FALSE)</f>
        <v>4</v>
      </c>
      <c r="H138" s="2">
        <f>COUNTIFS(employee_data[[#All],[team]],employee_data[[#This Row],[team]],employee_data[[#All],[month]],employee_data[[#This Row],[month]])</f>
        <v>4</v>
      </c>
      <c r="I138" s="2">
        <f>employee_data[[#This Row],[actual_headcount/month]]-employee_data[[#This Row],[team_headcount]]</f>
        <v>0</v>
      </c>
    </row>
    <row r="139" spans="1:9" x14ac:dyDescent="0.25">
      <c r="A139" s="2" t="s">
        <v>741</v>
      </c>
      <c r="B139" s="3">
        <v>42614</v>
      </c>
      <c r="C139" s="2">
        <f>employee_data[[#This Row],[weekly_hrs]]*4</f>
        <v>39.78</v>
      </c>
      <c r="D139" s="2">
        <v>9.9450000000000003</v>
      </c>
      <c r="E139" s="8">
        <f>employee_data[[#This Row],[monthly_hrs]]*25</f>
        <v>994.5</v>
      </c>
      <c r="F139" s="2" t="s">
        <v>761</v>
      </c>
      <c r="G139" s="2">
        <f>VLOOKUP(employee_data[[#This Row],[team]],Sheet1!$D$1:$E$6,2,FALSE)</f>
        <v>5</v>
      </c>
      <c r="H139" s="2">
        <f>COUNTIFS(employee_data[[#All],[team]],employee_data[[#This Row],[team]],employee_data[[#All],[month]],employee_data[[#This Row],[month]])</f>
        <v>5</v>
      </c>
      <c r="I139" s="2">
        <f>employee_data[[#This Row],[actual_headcount/month]]-employee_data[[#This Row],[team_headcount]]</f>
        <v>0</v>
      </c>
    </row>
    <row r="140" spans="1:9" x14ac:dyDescent="0.25">
      <c r="A140" s="2" t="s">
        <v>745</v>
      </c>
      <c r="B140" s="3">
        <v>42614</v>
      </c>
      <c r="C140" s="2">
        <f>employee_data[[#This Row],[weekly_hrs]]*4</f>
        <v>34.44</v>
      </c>
      <c r="D140" s="2">
        <v>8.61</v>
      </c>
      <c r="E140" s="8">
        <f>employee_data[[#This Row],[monthly_hrs]]*25</f>
        <v>861</v>
      </c>
      <c r="F140" s="2" t="s">
        <v>762</v>
      </c>
      <c r="G140" s="2">
        <f>VLOOKUP(employee_data[[#This Row],[team]],Sheet1!$D$1:$E$6,2,FALSE)</f>
        <v>5</v>
      </c>
      <c r="H140" s="2">
        <f>COUNTIFS(employee_data[[#All],[team]],employee_data[[#This Row],[team]],employee_data[[#All],[month]],employee_data[[#This Row],[month]])</f>
        <v>5</v>
      </c>
      <c r="I140" s="2">
        <f>employee_data[[#This Row],[actual_headcount/month]]-employee_data[[#This Row],[team_headcount]]</f>
        <v>0</v>
      </c>
    </row>
    <row r="141" spans="1:9" x14ac:dyDescent="0.25">
      <c r="A141" s="2" t="s">
        <v>749</v>
      </c>
      <c r="B141" s="3">
        <v>42614</v>
      </c>
      <c r="C141" s="2">
        <f>employee_data[[#This Row],[weekly_hrs]]*4</f>
        <v>20.18</v>
      </c>
      <c r="D141" s="2">
        <v>5.0449999999999999</v>
      </c>
      <c r="E141" s="8">
        <f>employee_data[[#This Row],[monthly_hrs]]*25</f>
        <v>504.5</v>
      </c>
      <c r="F141" s="2" t="s">
        <v>763</v>
      </c>
      <c r="G141" s="2">
        <f>VLOOKUP(employee_data[[#This Row],[team]],Sheet1!$D$1:$E$6,2,FALSE)</f>
        <v>5</v>
      </c>
      <c r="H141" s="2">
        <f>COUNTIFS(employee_data[[#All],[team]],employee_data[[#This Row],[team]],employee_data[[#All],[month]],employee_data[[#This Row],[month]])</f>
        <v>5</v>
      </c>
      <c r="I141" s="2">
        <f>employee_data[[#This Row],[actual_headcount/month]]-employee_data[[#This Row],[team_headcount]]</f>
        <v>0</v>
      </c>
    </row>
    <row r="142" spans="1:9" x14ac:dyDescent="0.25">
      <c r="A142" s="2" t="s">
        <v>753</v>
      </c>
      <c r="B142" s="3">
        <v>42614</v>
      </c>
      <c r="C142" s="2">
        <f>employee_data[[#This Row],[weekly_hrs]]*4</f>
        <v>23.8</v>
      </c>
      <c r="D142" s="2">
        <v>5.95</v>
      </c>
      <c r="E142" s="8">
        <f>employee_data[[#This Row],[monthly_hrs]]*25</f>
        <v>595</v>
      </c>
      <c r="F142" s="2" t="s">
        <v>763</v>
      </c>
      <c r="G142" s="2">
        <f>VLOOKUP(employee_data[[#This Row],[team]],Sheet1!$D$1:$E$6,2,FALSE)</f>
        <v>5</v>
      </c>
      <c r="H142" s="2">
        <f>COUNTIFS(employee_data[[#All],[team]],employee_data[[#This Row],[team]],employee_data[[#All],[month]],employee_data[[#This Row],[month]])</f>
        <v>5</v>
      </c>
      <c r="I142" s="2">
        <f>employee_data[[#This Row],[actual_headcount/month]]-employee_data[[#This Row],[team_headcount]]</f>
        <v>0</v>
      </c>
    </row>
    <row r="143" spans="1:9" x14ac:dyDescent="0.25">
      <c r="A143" s="2" t="s">
        <v>738</v>
      </c>
      <c r="B143" s="3">
        <v>42614</v>
      </c>
      <c r="C143" s="2">
        <f>employee_data[[#This Row],[weekly_hrs]]*4</f>
        <v>14.472</v>
      </c>
      <c r="D143" s="2">
        <v>3.6179999999999999</v>
      </c>
      <c r="E143" s="8">
        <f>employee_data[[#This Row],[monthly_hrs]]*25</f>
        <v>361.8</v>
      </c>
      <c r="F143" s="2" t="s">
        <v>764</v>
      </c>
      <c r="G143" s="2">
        <f>VLOOKUP(employee_data[[#This Row],[team]],Sheet1!$D$1:$E$6,2,FALSE)</f>
        <v>4</v>
      </c>
      <c r="H143" s="2">
        <f>COUNTIFS(employee_data[[#All],[team]],employee_data[[#This Row],[team]],employee_data[[#All],[month]],employee_data[[#This Row],[month]])</f>
        <v>4</v>
      </c>
      <c r="I143" s="2">
        <f>employee_data[[#This Row],[actual_headcount/month]]-employee_data[[#This Row],[team_headcount]]</f>
        <v>0</v>
      </c>
    </row>
    <row r="144" spans="1:9" x14ac:dyDescent="0.25">
      <c r="A144" s="2" t="s">
        <v>742</v>
      </c>
      <c r="B144" s="3">
        <v>42614</v>
      </c>
      <c r="C144" s="2">
        <f>employee_data[[#This Row],[weekly_hrs]]*4</f>
        <v>16.416</v>
      </c>
      <c r="D144" s="2">
        <v>4.1040000000000001</v>
      </c>
      <c r="E144" s="8">
        <f>employee_data[[#This Row],[monthly_hrs]]*25</f>
        <v>410.40000000000003</v>
      </c>
      <c r="F144" s="2" t="s">
        <v>761</v>
      </c>
      <c r="G144" s="2">
        <f>VLOOKUP(employee_data[[#This Row],[team]],Sheet1!$D$1:$E$6,2,FALSE)</f>
        <v>5</v>
      </c>
      <c r="H144" s="2">
        <f>COUNTIFS(employee_data[[#All],[team]],employee_data[[#This Row],[team]],employee_data[[#All],[month]],employee_data[[#This Row],[month]])</f>
        <v>5</v>
      </c>
      <c r="I144" s="2">
        <f>employee_data[[#This Row],[actual_headcount/month]]-employee_data[[#This Row],[team_headcount]]</f>
        <v>0</v>
      </c>
    </row>
    <row r="145" spans="1:9" x14ac:dyDescent="0.25">
      <c r="A145" s="2" t="s">
        <v>746</v>
      </c>
      <c r="B145" s="3">
        <v>42614</v>
      </c>
      <c r="C145" s="2">
        <f>employee_data[[#This Row],[weekly_hrs]]*4</f>
        <v>26.4</v>
      </c>
      <c r="D145" s="2">
        <v>6.6</v>
      </c>
      <c r="E145" s="8">
        <f>employee_data[[#This Row],[monthly_hrs]]*25</f>
        <v>660</v>
      </c>
      <c r="F145" s="2" t="s">
        <v>762</v>
      </c>
      <c r="G145" s="2">
        <f>VLOOKUP(employee_data[[#This Row],[team]],Sheet1!$D$1:$E$6,2,FALSE)</f>
        <v>5</v>
      </c>
      <c r="H145" s="2">
        <f>COUNTIFS(employee_data[[#All],[team]],employee_data[[#This Row],[team]],employee_data[[#All],[month]],employee_data[[#This Row],[month]])</f>
        <v>5</v>
      </c>
      <c r="I145" s="2">
        <f>employee_data[[#This Row],[actual_headcount/month]]-employee_data[[#This Row],[team_headcount]]</f>
        <v>0</v>
      </c>
    </row>
    <row r="146" spans="1:9" x14ac:dyDescent="0.25">
      <c r="A146" s="2" t="s">
        <v>750</v>
      </c>
      <c r="B146" s="3">
        <v>42614</v>
      </c>
      <c r="C146" s="2">
        <f>employee_data[[#This Row],[weekly_hrs]]*4</f>
        <v>16.271999999999998</v>
      </c>
      <c r="D146" s="2">
        <v>4.0679999999999996</v>
      </c>
      <c r="E146" s="8">
        <f>employee_data[[#This Row],[monthly_hrs]]*25</f>
        <v>406.79999999999995</v>
      </c>
      <c r="F146" s="2" t="s">
        <v>763</v>
      </c>
      <c r="G146" s="2">
        <f>VLOOKUP(employee_data[[#This Row],[team]],Sheet1!$D$1:$E$6,2,FALSE)</f>
        <v>5</v>
      </c>
      <c r="H146" s="2">
        <f>COUNTIFS(employee_data[[#All],[team]],employee_data[[#This Row],[team]],employee_data[[#All],[month]],employee_data[[#This Row],[month]])</f>
        <v>5</v>
      </c>
      <c r="I146" s="2">
        <f>employee_data[[#This Row],[actual_headcount/month]]-employee_data[[#This Row],[team_headcount]]</f>
        <v>0</v>
      </c>
    </row>
    <row r="147" spans="1:9" x14ac:dyDescent="0.25">
      <c r="A147" s="2" t="s">
        <v>738</v>
      </c>
      <c r="B147" s="3">
        <v>42644</v>
      </c>
      <c r="C147" s="2">
        <f>employee_data[[#This Row],[weekly_hrs]]*4</f>
        <v>23.844000000000001</v>
      </c>
      <c r="D147" s="2">
        <v>5.9610000000000003</v>
      </c>
      <c r="E147" s="8">
        <f>employee_data[[#This Row],[monthly_hrs]]*25</f>
        <v>596.1</v>
      </c>
      <c r="F147" s="2" t="s">
        <v>764</v>
      </c>
      <c r="G147" s="2">
        <f>VLOOKUP(employee_data[[#This Row],[team]],Sheet1!$D$1:$E$6,2,FALSE)</f>
        <v>4</v>
      </c>
      <c r="H147" s="2">
        <f>COUNTIFS(employee_data[[#All],[team]],employee_data[[#This Row],[team]],employee_data[[#All],[month]],employee_data[[#This Row],[month]])</f>
        <v>1</v>
      </c>
      <c r="I147" s="2">
        <f>employee_data[[#This Row],[actual_headcount/month]]-employee_data[[#This Row],[team_headcount]]</f>
        <v>-3</v>
      </c>
    </row>
    <row r="148" spans="1:9" x14ac:dyDescent="0.25">
      <c r="A148" s="2" t="s">
        <v>742</v>
      </c>
      <c r="B148" s="3">
        <v>42644</v>
      </c>
      <c r="C148" s="2">
        <f>employee_data[[#This Row],[weekly_hrs]]*4</f>
        <v>28.631999999999998</v>
      </c>
      <c r="D148" s="2">
        <v>7.1579999999999995</v>
      </c>
      <c r="E148" s="8">
        <f>employee_data[[#This Row],[monthly_hrs]]*25</f>
        <v>715.8</v>
      </c>
      <c r="F148" s="2" t="s">
        <v>761</v>
      </c>
      <c r="G148" s="2">
        <f>VLOOKUP(employee_data[[#This Row],[team]],Sheet1!$D$1:$E$6,2,FALSE)</f>
        <v>5</v>
      </c>
      <c r="H148" s="2">
        <f>COUNTIFS(employee_data[[#All],[team]],employee_data[[#This Row],[team]],employee_data[[#All],[month]],employee_data[[#This Row],[month]])</f>
        <v>1</v>
      </c>
      <c r="I148" s="2">
        <f>employee_data[[#This Row],[actual_headcount/month]]-employee_data[[#This Row],[team_headcount]]</f>
        <v>-4</v>
      </c>
    </row>
    <row r="149" spans="1:9" x14ac:dyDescent="0.25">
      <c r="A149" s="2" t="s">
        <v>746</v>
      </c>
      <c r="B149" s="3">
        <v>42644</v>
      </c>
      <c r="C149" s="2">
        <f>employee_data[[#This Row],[weekly_hrs]]*4</f>
        <v>18.66</v>
      </c>
      <c r="D149" s="2">
        <v>4.665</v>
      </c>
      <c r="E149" s="8">
        <f>employee_data[[#This Row],[monthly_hrs]]*25</f>
        <v>466.5</v>
      </c>
      <c r="F149" s="2" t="s">
        <v>762</v>
      </c>
      <c r="G149" s="2">
        <f>VLOOKUP(employee_data[[#This Row],[team]],Sheet1!$D$1:$E$6,2,FALSE)</f>
        <v>5</v>
      </c>
      <c r="H149" s="2">
        <f>COUNTIFS(employee_data[[#All],[team]],employee_data[[#This Row],[team]],employee_data[[#All],[month]],employee_data[[#This Row],[month]])</f>
        <v>1</v>
      </c>
      <c r="I149" s="2">
        <f>employee_data[[#This Row],[actual_headcount/month]]-employee_data[[#This Row],[team_headcount]]</f>
        <v>-4</v>
      </c>
    </row>
    <row r="150" spans="1:9" x14ac:dyDescent="0.25">
      <c r="A150" s="2" t="s">
        <v>750</v>
      </c>
      <c r="B150" s="3">
        <v>42644</v>
      </c>
      <c r="C150" s="2">
        <f>employee_data[[#This Row],[weekly_hrs]]*4</f>
        <v>26.88</v>
      </c>
      <c r="D150" s="2">
        <v>6.72</v>
      </c>
      <c r="E150" s="8">
        <f>employee_data[[#This Row],[monthly_hrs]]*25</f>
        <v>672</v>
      </c>
      <c r="F150" s="2" t="s">
        <v>763</v>
      </c>
      <c r="G150" s="2">
        <f>VLOOKUP(employee_data[[#This Row],[team]],Sheet1!$D$1:$E$6,2,FALSE)</f>
        <v>5</v>
      </c>
      <c r="H150" s="2">
        <f>COUNTIFS(employee_data[[#All],[team]],employee_data[[#This Row],[team]],employee_data[[#All],[month]],employee_data[[#This Row],[month]])</f>
        <v>1</v>
      </c>
      <c r="I150" s="2">
        <f>employee_data[[#This Row],[actual_headcount/month]]-employee_data[[#This Row],[team_headcount]]</f>
        <v>-4</v>
      </c>
    </row>
    <row r="151" spans="1:9" x14ac:dyDescent="0.25">
      <c r="A151" s="2" t="s">
        <v>738</v>
      </c>
      <c r="B151" s="3">
        <v>42675</v>
      </c>
      <c r="C151" s="2">
        <f>employee_data[[#This Row],[weekly_hrs]]*4</f>
        <v>6</v>
      </c>
      <c r="D151" s="2">
        <v>1.5</v>
      </c>
      <c r="E151" s="12">
        <f>employee_data[[#This Row],[monthly_hrs]]*25</f>
        <v>150</v>
      </c>
      <c r="F151" s="2" t="s">
        <v>764</v>
      </c>
      <c r="G151" s="2">
        <f>VLOOKUP(employee_data[[#This Row],[team]],Sheet1!$D$1:$E$6,2,FALSE)</f>
        <v>4</v>
      </c>
      <c r="H151" s="2">
        <f>COUNTIFS(employee_data[[#All],[team]],employee_data[[#This Row],[team]],employee_data[[#All],[month]],employee_data[[#This Row],[month]])</f>
        <v>1</v>
      </c>
      <c r="I151" s="2">
        <f>employee_data[[#This Row],[actual_headcount/month]]-employee_data[[#This Row],[team_headcount]]</f>
        <v>-3</v>
      </c>
    </row>
    <row r="152" spans="1:9" x14ac:dyDescent="0.25">
      <c r="A152" s="2" t="s">
        <v>742</v>
      </c>
      <c r="B152" s="3">
        <v>42675</v>
      </c>
      <c r="C152" s="2">
        <f>employee_data[[#This Row],[weekly_hrs]]*4</f>
        <v>6</v>
      </c>
      <c r="D152" s="2">
        <v>1.5</v>
      </c>
      <c r="E152" s="12">
        <f>employee_data[[#This Row],[monthly_hrs]]*25</f>
        <v>150</v>
      </c>
      <c r="F152" s="2" t="s">
        <v>761</v>
      </c>
      <c r="G152" s="2">
        <f>VLOOKUP(employee_data[[#This Row],[team]],Sheet1!$D$1:$E$6,2,FALSE)</f>
        <v>5</v>
      </c>
      <c r="H152" s="2">
        <f>COUNTIFS(employee_data[[#All],[team]],employee_data[[#This Row],[team]],employee_data[[#All],[month]],employee_data[[#This Row],[month]])</f>
        <v>1</v>
      </c>
      <c r="I152" s="2">
        <f>employee_data[[#This Row],[actual_headcount/month]]-employee_data[[#This Row],[team_headcount]]</f>
        <v>-4</v>
      </c>
    </row>
    <row r="153" spans="1:9" x14ac:dyDescent="0.25">
      <c r="A153" s="2" t="s">
        <v>746</v>
      </c>
      <c r="B153" s="3">
        <v>42675</v>
      </c>
      <c r="C153" s="2">
        <f>employee_data[[#This Row],[weekly_hrs]]*4</f>
        <v>4.8</v>
      </c>
      <c r="D153" s="2">
        <v>1.2</v>
      </c>
      <c r="E153" s="12">
        <f>employee_data[[#This Row],[monthly_hrs]]*25</f>
        <v>120</v>
      </c>
      <c r="F153" s="2" t="s">
        <v>762</v>
      </c>
      <c r="G153" s="2">
        <f>VLOOKUP(employee_data[[#This Row],[team]],Sheet1!$D$1:$E$6,2,FALSE)</f>
        <v>5</v>
      </c>
      <c r="H153" s="2">
        <f>COUNTIFS(employee_data[[#All],[team]],employee_data[[#This Row],[team]],employee_data[[#All],[month]],employee_data[[#This Row],[month]])</f>
        <v>1</v>
      </c>
      <c r="I153" s="2">
        <f>employee_data[[#This Row],[actual_headcount/month]]-employee_data[[#This Row],[team_headcount]]</f>
        <v>-4</v>
      </c>
    </row>
    <row r="154" spans="1:9" x14ac:dyDescent="0.25">
      <c r="A154" s="2" t="s">
        <v>750</v>
      </c>
      <c r="B154" s="3">
        <v>42675</v>
      </c>
      <c r="C154" s="2">
        <f>employee_data[[#This Row],[weekly_hrs]]*4</f>
        <v>6</v>
      </c>
      <c r="D154" s="2">
        <v>1.5</v>
      </c>
      <c r="E154" s="12">
        <f>employee_data[[#This Row],[monthly_hrs]]*25</f>
        <v>150</v>
      </c>
      <c r="F154" s="2" t="s">
        <v>763</v>
      </c>
      <c r="G154" s="2">
        <f>VLOOKUP(employee_data[[#This Row],[team]],Sheet1!$D$1:$E$6,2,FALSE)</f>
        <v>5</v>
      </c>
      <c r="H154" s="2">
        <f>COUNTIFS(employee_data[[#All],[team]],employee_data[[#This Row],[team]],employee_data[[#All],[month]],employee_data[[#This Row],[month]])</f>
        <v>1</v>
      </c>
      <c r="I154" s="2">
        <f>employee_data[[#This Row],[actual_headcount/month]]-employee_data[[#This Row],[team_headcount]]</f>
        <v>-4</v>
      </c>
    </row>
    <row r="155" spans="1:9" x14ac:dyDescent="0.25">
      <c r="A155" s="2" t="s">
        <v>738</v>
      </c>
      <c r="B155" s="3">
        <v>42705</v>
      </c>
      <c r="C155" s="2">
        <f>employee_data[[#This Row],[weekly_hrs]]*4</f>
        <v>3.5999999999999996</v>
      </c>
      <c r="D155" s="2">
        <v>0.89999999999999991</v>
      </c>
      <c r="E155" s="12">
        <f>employee_data[[#This Row],[monthly_hrs]]*25</f>
        <v>89.999999999999986</v>
      </c>
      <c r="F155" s="2" t="s">
        <v>764</v>
      </c>
      <c r="G155" s="2">
        <f>VLOOKUP(employee_data[[#This Row],[team]],Sheet1!$D$1:$E$6,2,FALSE)</f>
        <v>4</v>
      </c>
      <c r="H155" s="2">
        <f>COUNTIFS(employee_data[[#All],[team]],employee_data[[#This Row],[team]],employee_data[[#All],[month]],employee_data[[#This Row],[month]])</f>
        <v>1</v>
      </c>
      <c r="I155" s="2">
        <f>employee_data[[#This Row],[actual_headcount/month]]-employee_data[[#This Row],[team_headcount]]</f>
        <v>-3</v>
      </c>
    </row>
    <row r="156" spans="1:9" x14ac:dyDescent="0.25">
      <c r="A156" s="2" t="s">
        <v>742</v>
      </c>
      <c r="B156" s="3">
        <v>42705</v>
      </c>
      <c r="C156" s="2">
        <f>employee_data[[#This Row],[weekly_hrs]]*4</f>
        <v>3.5999999999999996</v>
      </c>
      <c r="D156" s="2">
        <v>0.89999999999999991</v>
      </c>
      <c r="E156" s="12">
        <f>employee_data[[#This Row],[monthly_hrs]]*25</f>
        <v>89.999999999999986</v>
      </c>
      <c r="F156" s="2" t="s">
        <v>761</v>
      </c>
      <c r="G156" s="2">
        <f>VLOOKUP(employee_data[[#This Row],[team]],Sheet1!$D$1:$E$6,2,FALSE)</f>
        <v>5</v>
      </c>
      <c r="H156" s="2">
        <f>COUNTIFS(employee_data[[#All],[team]],employee_data[[#This Row],[team]],employee_data[[#All],[month]],employee_data[[#This Row],[month]])</f>
        <v>1</v>
      </c>
      <c r="I156" s="2">
        <f>employee_data[[#This Row],[actual_headcount/month]]-employee_data[[#This Row],[team_headcount]]</f>
        <v>-4</v>
      </c>
    </row>
    <row r="157" spans="1:9" x14ac:dyDescent="0.25">
      <c r="A157" s="2" t="s">
        <v>746</v>
      </c>
      <c r="B157" s="3">
        <v>42705</v>
      </c>
      <c r="C157" s="2">
        <f>employee_data[[#This Row],[weekly_hrs]]*4</f>
        <v>6</v>
      </c>
      <c r="D157" s="2">
        <v>1.5</v>
      </c>
      <c r="E157" s="12">
        <f>employee_data[[#This Row],[monthly_hrs]]*25</f>
        <v>150</v>
      </c>
      <c r="F157" s="2" t="s">
        <v>762</v>
      </c>
      <c r="G157" s="2">
        <f>VLOOKUP(employee_data[[#This Row],[team]],Sheet1!$D$1:$E$6,2,FALSE)</f>
        <v>5</v>
      </c>
      <c r="H157" s="2">
        <f>COUNTIFS(employee_data[[#All],[team]],employee_data[[#This Row],[team]],employee_data[[#All],[month]],employee_data[[#This Row],[month]])</f>
        <v>1</v>
      </c>
      <c r="I157" s="2">
        <f>employee_data[[#This Row],[actual_headcount/month]]-employee_data[[#This Row],[team_headcount]]</f>
        <v>-4</v>
      </c>
    </row>
    <row r="158" spans="1:9" x14ac:dyDescent="0.25">
      <c r="A158" s="2" t="s">
        <v>750</v>
      </c>
      <c r="B158" s="3">
        <v>42705</v>
      </c>
      <c r="C158" s="2">
        <f>employee_data[[#This Row],[weekly_hrs]]*4</f>
        <v>6</v>
      </c>
      <c r="D158" s="2">
        <v>1.5</v>
      </c>
      <c r="E158" s="12">
        <f>employee_data[[#This Row],[monthly_hrs]]*25</f>
        <v>150</v>
      </c>
      <c r="F158" s="2" t="s">
        <v>763</v>
      </c>
      <c r="G158" s="2">
        <f>VLOOKUP(employee_data[[#This Row],[team]],Sheet1!$D$1:$E$6,2,FALSE)</f>
        <v>5</v>
      </c>
      <c r="H158" s="2">
        <f>COUNTIFS(employee_data[[#All],[team]],employee_data[[#This Row],[team]],employee_data[[#All],[month]],employee_data[[#This Row],[month]])</f>
        <v>1</v>
      </c>
      <c r="I158" s="2">
        <f>employee_data[[#This Row],[actual_headcount/month]]-employee_data[[#This Row],[team_headcount]]</f>
        <v>-4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0"/>
  <sheetViews>
    <sheetView workbookViewId="0">
      <selection activeCell="F12" sqref="F12"/>
    </sheetView>
  </sheetViews>
  <sheetFormatPr defaultRowHeight="14" x14ac:dyDescent="0.3"/>
  <cols>
    <col min="4" max="4" width="12.9140625" bestFit="1" customWidth="1"/>
    <col min="5" max="5" width="16.9140625" bestFit="1" customWidth="1"/>
  </cols>
  <sheetData>
    <row r="1" spans="1:5" x14ac:dyDescent="0.3">
      <c r="A1" t="s">
        <v>722</v>
      </c>
      <c r="B1" t="s">
        <v>754</v>
      </c>
      <c r="D1" s="50" t="s">
        <v>792</v>
      </c>
      <c r="E1" t="s">
        <v>795</v>
      </c>
    </row>
    <row r="2" spans="1:5" x14ac:dyDescent="0.3">
      <c r="A2" t="s">
        <v>723</v>
      </c>
      <c r="B2" t="s">
        <v>761</v>
      </c>
      <c r="D2" s="51" t="s">
        <v>761</v>
      </c>
      <c r="E2" s="49">
        <v>5</v>
      </c>
    </row>
    <row r="3" spans="1:5" x14ac:dyDescent="0.3">
      <c r="A3" t="s">
        <v>739</v>
      </c>
      <c r="B3" t="s">
        <v>762</v>
      </c>
      <c r="D3" s="51" t="s">
        <v>762</v>
      </c>
      <c r="E3" s="49">
        <v>5</v>
      </c>
    </row>
    <row r="4" spans="1:5" x14ac:dyDescent="0.3">
      <c r="A4" t="s">
        <v>743</v>
      </c>
      <c r="B4" t="s">
        <v>763</v>
      </c>
      <c r="D4" s="51" t="s">
        <v>763</v>
      </c>
      <c r="E4" s="49">
        <v>5</v>
      </c>
    </row>
    <row r="5" spans="1:5" x14ac:dyDescent="0.3">
      <c r="A5" t="s">
        <v>747</v>
      </c>
      <c r="B5" t="s">
        <v>764</v>
      </c>
      <c r="D5" s="51" t="s">
        <v>764</v>
      </c>
      <c r="E5" s="49">
        <v>4</v>
      </c>
    </row>
    <row r="6" spans="1:5" x14ac:dyDescent="0.3">
      <c r="A6" t="s">
        <v>751</v>
      </c>
      <c r="B6" t="s">
        <v>761</v>
      </c>
      <c r="D6" s="51" t="s">
        <v>791</v>
      </c>
      <c r="E6" s="49">
        <v>19</v>
      </c>
    </row>
    <row r="7" spans="1:5" x14ac:dyDescent="0.3">
      <c r="A7" t="s">
        <v>736</v>
      </c>
      <c r="B7" t="s">
        <v>762</v>
      </c>
    </row>
    <row r="8" spans="1:5" x14ac:dyDescent="0.3">
      <c r="A8" t="s">
        <v>740</v>
      </c>
      <c r="B8" t="s">
        <v>763</v>
      </c>
    </row>
    <row r="9" spans="1:5" x14ac:dyDescent="0.3">
      <c r="A9" t="s">
        <v>744</v>
      </c>
      <c r="B9" t="s">
        <v>764</v>
      </c>
    </row>
    <row r="10" spans="1:5" x14ac:dyDescent="0.3">
      <c r="A10" t="s">
        <v>748</v>
      </c>
      <c r="B10" t="s">
        <v>761</v>
      </c>
    </row>
    <row r="11" spans="1:5" x14ac:dyDescent="0.3">
      <c r="A11" t="s">
        <v>752</v>
      </c>
      <c r="B11" t="s">
        <v>762</v>
      </c>
    </row>
    <row r="12" spans="1:5" x14ac:dyDescent="0.3">
      <c r="A12" t="s">
        <v>753</v>
      </c>
      <c r="B12" t="s">
        <v>763</v>
      </c>
    </row>
    <row r="13" spans="1:5" x14ac:dyDescent="0.3">
      <c r="A13" t="s">
        <v>737</v>
      </c>
      <c r="B13" t="s">
        <v>764</v>
      </c>
    </row>
    <row r="14" spans="1:5" x14ac:dyDescent="0.3">
      <c r="A14" t="s">
        <v>741</v>
      </c>
      <c r="B14" t="s">
        <v>761</v>
      </c>
    </row>
    <row r="15" spans="1:5" x14ac:dyDescent="0.3">
      <c r="A15" t="s">
        <v>745</v>
      </c>
      <c r="B15" t="s">
        <v>762</v>
      </c>
    </row>
    <row r="16" spans="1:5" x14ac:dyDescent="0.3">
      <c r="A16" t="s">
        <v>749</v>
      </c>
      <c r="B16" t="s">
        <v>763</v>
      </c>
    </row>
    <row r="17" spans="1:2" x14ac:dyDescent="0.3">
      <c r="A17" t="s">
        <v>738</v>
      </c>
      <c r="B17" t="s">
        <v>764</v>
      </c>
    </row>
    <row r="18" spans="1:2" x14ac:dyDescent="0.3">
      <c r="A18" t="s">
        <v>742</v>
      </c>
      <c r="B18" t="s">
        <v>761</v>
      </c>
    </row>
    <row r="19" spans="1:2" x14ac:dyDescent="0.3">
      <c r="A19" t="s">
        <v>746</v>
      </c>
      <c r="B19" t="s">
        <v>762</v>
      </c>
    </row>
    <row r="20" spans="1:2" x14ac:dyDescent="0.3">
      <c r="A20" t="s">
        <v>750</v>
      </c>
      <c r="B20" t="s">
        <v>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Budget Comparison</vt:lpstr>
      <vt:lpstr>Customer_Data</vt:lpstr>
      <vt:lpstr>Employee_Hours</vt:lpstr>
      <vt:lpstr>Project Budget 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Martinez, Alma</cp:lastModifiedBy>
  <cp:lastPrinted>2018-08-29T00:22:01Z</cp:lastPrinted>
  <dcterms:created xsi:type="dcterms:W3CDTF">2018-08-28T19:25:32Z</dcterms:created>
  <dcterms:modified xsi:type="dcterms:W3CDTF">2018-08-30T19:20:52Z</dcterms:modified>
</cp:coreProperties>
</file>